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4400" windowHeight="12300" tabRatio="958" activeTab="0"/>
  </bookViews>
  <sheets>
    <sheet name="Пролёт" sheetId="1" r:id="rId1"/>
  </sheets>
  <definedNames>
    <definedName name="АС8">#REF!</definedName>
  </definedNames>
  <calcPr fullCalcOnLoad="1"/>
</workbook>
</file>

<file path=xl/sharedStrings.xml><?xml version="1.0" encoding="utf-8"?>
<sst xmlns="http://schemas.openxmlformats.org/spreadsheetml/2006/main" count="107" uniqueCount="104">
  <si>
    <t>Дата</t>
  </si>
  <si>
    <t>Изм.</t>
  </si>
  <si>
    <t>Кол.уч.</t>
  </si>
  <si>
    <t>Лист</t>
  </si>
  <si>
    <t>№док.</t>
  </si>
  <si>
    <t>Подпись</t>
  </si>
  <si>
    <t>Стадия</t>
  </si>
  <si>
    <t>Листов</t>
  </si>
  <si>
    <t>Р</t>
  </si>
  <si>
    <t>Взам. инв. №</t>
  </si>
  <si>
    <t>Подпись и дата</t>
  </si>
  <si>
    <t>Инв. № подл.</t>
  </si>
  <si>
    <t>Переменные данные для расчета</t>
  </si>
  <si>
    <t>Постоянные данные для расчета (const)</t>
  </si>
  <si>
    <t>Наружный диаметр газопровода, м</t>
  </si>
  <si>
    <t>g</t>
  </si>
  <si>
    <t>z</t>
  </si>
  <si>
    <t>s</t>
  </si>
  <si>
    <t>Расчёт</t>
  </si>
  <si>
    <t xml:space="preserve"> Определяемый параметр</t>
  </si>
  <si>
    <t>Обозн.</t>
  </si>
  <si>
    <t>Результат</t>
  </si>
  <si>
    <t>-</t>
  </si>
  <si>
    <t>Коэф. надёжности по весу трубы</t>
  </si>
  <si>
    <t>c</t>
  </si>
  <si>
    <r>
      <t>t</t>
    </r>
    <r>
      <rPr>
        <vertAlign val="subscript"/>
        <sz val="11"/>
        <rFont val="Arial Narrow"/>
        <family val="2"/>
      </rPr>
      <t>nom</t>
    </r>
  </si>
  <si>
    <t>Толщина стенки газопровода, м</t>
  </si>
  <si>
    <t>Толщина слоя обледенения, м</t>
  </si>
  <si>
    <t>Коэффициент типа местности</t>
  </si>
  <si>
    <t>k</t>
  </si>
  <si>
    <t>Коэффициент уклона газопровода</t>
  </si>
  <si>
    <t>Ускорение свободного падения, м/с</t>
  </si>
  <si>
    <t>Формула</t>
  </si>
  <si>
    <t>q</t>
  </si>
  <si>
    <t>П</t>
  </si>
  <si>
    <r>
      <t>q</t>
    </r>
    <r>
      <rPr>
        <vertAlign val="subscript"/>
        <sz val="11"/>
        <rFont val="Arial"/>
        <family val="2"/>
      </rPr>
      <t>dwn</t>
    </r>
  </si>
  <si>
    <r>
      <t>n</t>
    </r>
    <r>
      <rPr>
        <vertAlign val="subscript"/>
        <sz val="11"/>
        <rFont val="Arial"/>
        <family val="2"/>
      </rPr>
      <t>gn</t>
    </r>
  </si>
  <si>
    <r>
      <t>n</t>
    </r>
    <r>
      <rPr>
        <vertAlign val="subscript"/>
        <sz val="11"/>
        <rFont val="Arial"/>
        <family val="2"/>
      </rPr>
      <t>sn</t>
    </r>
  </si>
  <si>
    <r>
      <t>n</t>
    </r>
    <r>
      <rPr>
        <vertAlign val="subscript"/>
        <sz val="11"/>
        <rFont val="Arial"/>
        <family val="2"/>
      </rPr>
      <t>in</t>
    </r>
  </si>
  <si>
    <t>Коэф. надёжности по весу газа</t>
  </si>
  <si>
    <t>Коэф. надёжности по весу снега</t>
  </si>
  <si>
    <t>Коэф. надёжности по весу обледенения</t>
  </si>
  <si>
    <r>
      <t>pr</t>
    </r>
    <r>
      <rPr>
        <vertAlign val="subscript"/>
        <sz val="10"/>
        <rFont val="Arial"/>
        <family val="2"/>
      </rPr>
      <t>q</t>
    </r>
    <r>
      <rPr>
        <sz val="10"/>
        <rFont val="Arial"/>
        <family val="2"/>
      </rPr>
      <t>g (d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-t</t>
    </r>
    <r>
      <rPr>
        <vertAlign val="subscript"/>
        <sz val="10"/>
        <rFont val="Arial"/>
        <family val="2"/>
      </rPr>
      <t>nom</t>
    </r>
    <r>
      <rPr>
        <sz val="10"/>
        <rFont val="Arial"/>
        <family val="2"/>
      </rPr>
      <t>) t</t>
    </r>
    <r>
      <rPr>
        <vertAlign val="subscript"/>
        <sz val="10"/>
        <rFont val="Arial"/>
        <family val="2"/>
      </rPr>
      <t>nom</t>
    </r>
  </si>
  <si>
    <r>
      <t>0,4s</t>
    </r>
    <r>
      <rPr>
        <sz val="10"/>
        <rFont val="Arial Cyr"/>
        <family val="0"/>
      </rPr>
      <t>d</t>
    </r>
    <r>
      <rPr>
        <vertAlign val="subscript"/>
        <sz val="10"/>
        <rFont val="Arial Cyr"/>
        <family val="0"/>
      </rPr>
      <t>e</t>
    </r>
  </si>
  <si>
    <r>
      <t>1,9 t</t>
    </r>
    <r>
      <rPr>
        <vertAlign val="subscript"/>
        <sz val="10"/>
        <rFont val="Arial"/>
        <family val="2"/>
      </rPr>
      <t>i</t>
    </r>
    <r>
      <rPr>
        <sz val="10"/>
        <rFont val="UniversalMath1 BT"/>
        <family val="1"/>
      </rPr>
      <t>g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d</t>
    </r>
    <r>
      <rPr>
        <vertAlign val="subscript"/>
        <sz val="10"/>
        <rFont val="Arial"/>
        <family val="2"/>
      </rPr>
      <t>e</t>
    </r>
  </si>
  <si>
    <r>
      <t>w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d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k(1+0,7</t>
    </r>
    <r>
      <rPr>
        <sz val="10"/>
        <rFont val="UniversalMath1 BT"/>
        <family val="1"/>
      </rPr>
      <t>z</t>
    </r>
    <r>
      <rPr>
        <sz val="10"/>
        <rFont val="Arial"/>
        <family val="2"/>
      </rPr>
      <t>)</t>
    </r>
  </si>
  <si>
    <t>2. Вес транспортиремого газа на единицу длины, Н/м</t>
  </si>
  <si>
    <r>
      <t>10p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2"/>
      </rPr>
      <t>(d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-2t</t>
    </r>
    <r>
      <rPr>
        <vertAlign val="subscript"/>
        <sz val="10"/>
        <rFont val="Arial"/>
        <family val="2"/>
      </rPr>
      <t>nom</t>
    </r>
    <r>
      <rPr>
        <sz val="10"/>
        <rFont val="Arial"/>
        <family val="2"/>
      </rPr>
      <t>)</t>
    </r>
    <r>
      <rPr>
        <vertAlign val="superscript"/>
        <sz val="10"/>
        <rFont val="Arial"/>
        <family val="2"/>
      </rPr>
      <t>2</t>
    </r>
  </si>
  <si>
    <t>Значение ветрового давления, Н/м2</t>
  </si>
  <si>
    <t>Коэффициент надёжности по материалу труб</t>
  </si>
  <si>
    <r>
      <t>g</t>
    </r>
    <r>
      <rPr>
        <vertAlign val="subscript"/>
        <sz val="12"/>
        <rFont val="Arial"/>
        <family val="2"/>
      </rPr>
      <t>ty</t>
    </r>
  </si>
  <si>
    <t>Поправ. коэф. надёжности по материалу</t>
  </si>
  <si>
    <r>
      <t>R</t>
    </r>
    <r>
      <rPr>
        <vertAlign val="subscript"/>
        <sz val="10"/>
        <rFont val="Arial"/>
        <family val="2"/>
      </rPr>
      <t>уп</t>
    </r>
    <r>
      <rPr>
        <sz val="10"/>
        <rFont val="Arial"/>
        <family val="2"/>
      </rPr>
      <t xml:space="preserve"> / </t>
    </r>
    <r>
      <rPr>
        <sz val="10"/>
        <rFont val="UniversalMath1 BT"/>
        <family val="1"/>
      </rPr>
      <t>g</t>
    </r>
    <r>
      <rPr>
        <vertAlign val="subscript"/>
        <sz val="10"/>
        <rFont val="Arial"/>
        <family val="2"/>
      </rPr>
      <t>m</t>
    </r>
    <r>
      <rPr>
        <sz val="10"/>
        <rFont val="UniversalMath1 BT"/>
        <family val="1"/>
      </rPr>
      <t>g</t>
    </r>
    <r>
      <rPr>
        <vertAlign val="subscript"/>
        <sz val="10"/>
        <rFont val="Arial"/>
        <family val="2"/>
      </rPr>
      <t>ty</t>
    </r>
  </si>
  <si>
    <r>
      <t>g</t>
    </r>
    <r>
      <rPr>
        <vertAlign val="subscript"/>
        <sz val="10"/>
        <rFont val="Arial Narrow"/>
        <family val="2"/>
      </rPr>
      <t>f5</t>
    </r>
    <r>
      <rPr>
        <sz val="10"/>
        <rFont val="Arial Narrow"/>
        <family val="2"/>
      </rPr>
      <t>p</t>
    </r>
    <r>
      <rPr>
        <vertAlign val="subscript"/>
        <sz val="10"/>
        <rFont val="Arial Narrow"/>
        <family val="2"/>
      </rPr>
      <t>n</t>
    </r>
    <r>
      <rPr>
        <sz val="10"/>
        <rFont val="Arial Narrow"/>
        <family val="2"/>
      </rPr>
      <t>(d</t>
    </r>
    <r>
      <rPr>
        <vertAlign val="subscript"/>
        <sz val="10"/>
        <rFont val="Arial Narrow"/>
        <family val="2"/>
      </rPr>
      <t>e</t>
    </r>
    <r>
      <rPr>
        <sz val="10"/>
        <rFont val="Arial Narrow"/>
        <family val="2"/>
      </rPr>
      <t>-2t</t>
    </r>
    <r>
      <rPr>
        <vertAlign val="subscript"/>
        <sz val="10"/>
        <rFont val="Arial Narrow"/>
        <family val="2"/>
      </rPr>
      <t>nom</t>
    </r>
    <r>
      <rPr>
        <sz val="10"/>
        <rFont val="Arial Narrow"/>
        <family val="2"/>
      </rPr>
      <t>)</t>
    </r>
  </si>
  <si>
    <r>
      <t>2t</t>
    </r>
    <r>
      <rPr>
        <vertAlign val="subscript"/>
        <sz val="10"/>
        <rFont val="Arial Narrow"/>
        <family val="2"/>
      </rPr>
      <t>nom</t>
    </r>
    <r>
      <rPr>
        <sz val="10"/>
        <rFont val="Arial Narrow"/>
        <family val="2"/>
      </rPr>
      <t>R</t>
    </r>
    <r>
      <rPr>
        <vertAlign val="subscript"/>
        <sz val="10"/>
        <rFont val="Arial Narrow"/>
        <family val="2"/>
      </rPr>
      <t>y</t>
    </r>
    <r>
      <rPr>
        <sz val="10"/>
        <rFont val="UniversalMath1 BT"/>
        <family val="1"/>
      </rPr>
      <t>g</t>
    </r>
    <r>
      <rPr>
        <vertAlign val="subscript"/>
        <sz val="10"/>
        <rFont val="Arial Narrow"/>
        <family val="2"/>
      </rPr>
      <t>c</t>
    </r>
  </si>
  <si>
    <r>
      <t>)</t>
    </r>
    <r>
      <rPr>
        <vertAlign val="superscript"/>
        <sz val="9"/>
        <rFont val="Arial Narrow"/>
        <family val="2"/>
      </rPr>
      <t>2</t>
    </r>
    <r>
      <rPr>
        <sz val="16"/>
        <rFont val="Arial"/>
        <family val="2"/>
      </rPr>
      <t>]</t>
    </r>
    <r>
      <rPr>
        <vertAlign val="superscript"/>
        <sz val="9"/>
        <rFont val="Arial Narrow"/>
        <family val="2"/>
      </rPr>
      <t>1/4</t>
    </r>
  </si>
  <si>
    <t>7. Расчётное сопротивление материала труб, МПа</t>
  </si>
  <si>
    <r>
      <t>g</t>
    </r>
    <r>
      <rPr>
        <vertAlign val="subscript"/>
        <sz val="11"/>
        <rFont val="Arial"/>
        <family val="2"/>
      </rPr>
      <t>с</t>
    </r>
  </si>
  <si>
    <r>
      <t>g</t>
    </r>
    <r>
      <rPr>
        <vertAlign val="subscript"/>
        <sz val="11"/>
        <rFont val="Arial"/>
        <family val="2"/>
      </rPr>
      <t>m</t>
    </r>
  </si>
  <si>
    <r>
      <t>d</t>
    </r>
    <r>
      <rPr>
        <vertAlign val="subscript"/>
        <sz val="11"/>
        <rFont val="Arial Narrow"/>
        <family val="2"/>
      </rPr>
      <t>e</t>
    </r>
  </si>
  <si>
    <r>
      <t>p</t>
    </r>
    <r>
      <rPr>
        <vertAlign val="subscript"/>
        <sz val="11"/>
        <rFont val="Arial Narrow"/>
        <family val="2"/>
      </rPr>
      <t>n</t>
    </r>
  </si>
  <si>
    <t>Рабочее давление в газопроводе, МПа</t>
  </si>
  <si>
    <r>
      <t>g</t>
    </r>
    <r>
      <rPr>
        <vertAlign val="subscript"/>
        <sz val="11"/>
        <rFont val="Arial"/>
        <family val="2"/>
      </rPr>
      <t>f5</t>
    </r>
  </si>
  <si>
    <t>Коэффициент работы газопровода</t>
  </si>
  <si>
    <t>Коэф. надёжности по давлению газа</t>
  </si>
  <si>
    <r>
      <t>Нормативная снеговая нагрузка, Н/м</t>
    </r>
    <r>
      <rPr>
        <vertAlign val="superscript"/>
        <sz val="10"/>
        <rFont val="Arial Narrow"/>
        <family val="2"/>
      </rPr>
      <t>2</t>
    </r>
  </si>
  <si>
    <r>
      <t>Плотность гололёда, кг/м</t>
    </r>
    <r>
      <rPr>
        <vertAlign val="superscript"/>
        <sz val="10"/>
        <rFont val="Arial Narrow"/>
        <family val="2"/>
      </rPr>
      <t>3</t>
    </r>
  </si>
  <si>
    <r>
      <t>Плотность материала труб, кг/м</t>
    </r>
    <r>
      <rPr>
        <vertAlign val="superscript"/>
        <sz val="10"/>
        <rFont val="Arial Narrow"/>
        <family val="2"/>
      </rPr>
      <t>3</t>
    </r>
  </si>
  <si>
    <t>Предел текучести материала труб, МПа</t>
  </si>
  <si>
    <r>
      <t>w</t>
    </r>
    <r>
      <rPr>
        <vertAlign val="subscript"/>
        <sz val="11"/>
        <rFont val="Arial"/>
        <family val="2"/>
      </rPr>
      <t>n</t>
    </r>
  </si>
  <si>
    <r>
      <t>R</t>
    </r>
    <r>
      <rPr>
        <vertAlign val="subscript"/>
        <sz val="11"/>
        <rFont val="Arial"/>
        <family val="2"/>
      </rPr>
      <t>у</t>
    </r>
  </si>
  <si>
    <r>
      <t>g</t>
    </r>
    <r>
      <rPr>
        <vertAlign val="subscript"/>
        <sz val="11"/>
        <rFont val="Arial"/>
        <family val="2"/>
      </rPr>
      <t>f13</t>
    </r>
  </si>
  <si>
    <t>Коэф. надёжности по ветровой нагрузке</t>
  </si>
  <si>
    <t>1. Собственный вес единицы длины газопровода, Н/м</t>
  </si>
  <si>
    <t>3. Вес снега на единицу длины газопровода, Н/м</t>
  </si>
  <si>
    <t>4. Вес обледенения на единицу длины газопровода, Н/м</t>
  </si>
  <si>
    <r>
      <t>g</t>
    </r>
    <r>
      <rPr>
        <vertAlign val="subscript"/>
        <sz val="10"/>
        <rFont val="Arial"/>
        <family val="2"/>
      </rPr>
      <t>f1</t>
    </r>
    <r>
      <rPr>
        <sz val="10"/>
        <rFont val="Arial"/>
        <family val="2"/>
      </rPr>
      <t>q</t>
    </r>
    <r>
      <rPr>
        <vertAlign val="subscript"/>
        <sz val="10"/>
        <rFont val="Arial"/>
        <family val="2"/>
      </rPr>
      <t>dwn</t>
    </r>
    <r>
      <rPr>
        <sz val="10"/>
        <rFont val="Arial"/>
        <family val="2"/>
      </rPr>
      <t>+</t>
    </r>
    <r>
      <rPr>
        <sz val="10"/>
        <rFont val="UniversalMath1 BT"/>
        <family val="1"/>
      </rPr>
      <t>g</t>
    </r>
    <r>
      <rPr>
        <vertAlign val="subscript"/>
        <sz val="10"/>
        <rFont val="Arial"/>
        <family val="2"/>
      </rPr>
      <t>f7</t>
    </r>
    <r>
      <rPr>
        <sz val="10"/>
        <rFont val="UniversalMath1 BT"/>
        <family val="1"/>
      </rPr>
      <t>n</t>
    </r>
    <r>
      <rPr>
        <vertAlign val="subscript"/>
        <sz val="10"/>
        <rFont val="Arial"/>
        <family val="2"/>
      </rPr>
      <t>gn</t>
    </r>
    <r>
      <rPr>
        <sz val="10"/>
        <rFont val="Arial"/>
        <family val="2"/>
      </rPr>
      <t>+</t>
    </r>
    <r>
      <rPr>
        <sz val="10"/>
        <rFont val="UniversalMath1 BT"/>
        <family val="1"/>
      </rPr>
      <t>g</t>
    </r>
    <r>
      <rPr>
        <vertAlign val="subscript"/>
        <sz val="10"/>
        <rFont val="Arial"/>
        <family val="2"/>
      </rPr>
      <t>f11</t>
    </r>
    <r>
      <rPr>
        <sz val="10"/>
        <rFont val="UniversalMath1 BT"/>
        <family val="1"/>
      </rPr>
      <t>n</t>
    </r>
    <r>
      <rPr>
        <vertAlign val="subscript"/>
        <sz val="10"/>
        <rFont val="Arial"/>
        <family val="2"/>
      </rPr>
      <t>sn</t>
    </r>
    <r>
      <rPr>
        <sz val="10"/>
        <rFont val="Arial"/>
        <family val="2"/>
      </rPr>
      <t>+w</t>
    </r>
    <r>
      <rPr>
        <vertAlign val="subscript"/>
        <sz val="10"/>
        <rFont val="Arial"/>
        <family val="2"/>
      </rPr>
      <t>n</t>
    </r>
    <r>
      <rPr>
        <sz val="10"/>
        <rFont val="UniversalMath1 BT"/>
        <family val="1"/>
      </rPr>
      <t>g</t>
    </r>
    <r>
      <rPr>
        <vertAlign val="subscript"/>
        <sz val="10"/>
        <rFont val="Arial"/>
        <family val="2"/>
      </rPr>
      <t>f13</t>
    </r>
  </si>
  <si>
    <r>
      <t>g</t>
    </r>
    <r>
      <rPr>
        <vertAlign val="subscript"/>
        <sz val="11"/>
        <rFont val="Arial"/>
        <family val="2"/>
      </rPr>
      <t>i</t>
    </r>
  </si>
  <si>
    <r>
      <t>r</t>
    </r>
    <r>
      <rPr>
        <vertAlign val="subscript"/>
        <sz val="11"/>
        <rFont val="Arial"/>
        <family val="2"/>
      </rPr>
      <t>q</t>
    </r>
  </si>
  <si>
    <r>
      <t>g</t>
    </r>
    <r>
      <rPr>
        <vertAlign val="subscript"/>
        <sz val="11"/>
        <rFont val="Arial"/>
        <family val="2"/>
      </rPr>
      <t>f1</t>
    </r>
  </si>
  <si>
    <r>
      <t>g</t>
    </r>
    <r>
      <rPr>
        <vertAlign val="subscript"/>
        <sz val="11"/>
        <rFont val="Arial"/>
        <family val="2"/>
      </rPr>
      <t>f7</t>
    </r>
  </si>
  <si>
    <r>
      <t>g</t>
    </r>
    <r>
      <rPr>
        <vertAlign val="subscript"/>
        <sz val="11"/>
        <rFont val="Arial"/>
        <family val="2"/>
      </rPr>
      <t>f11</t>
    </r>
  </si>
  <si>
    <r>
      <t>g</t>
    </r>
    <r>
      <rPr>
        <vertAlign val="subscript"/>
        <sz val="11"/>
        <rFont val="Arial"/>
        <family val="2"/>
      </rPr>
      <t>f12</t>
    </r>
  </si>
  <si>
    <r>
      <t xml:space="preserve">t </t>
    </r>
    <r>
      <rPr>
        <vertAlign val="subscript"/>
        <sz val="11"/>
        <rFont val="Arial Narrow"/>
        <family val="2"/>
      </rPr>
      <t>i</t>
    </r>
  </si>
  <si>
    <r>
      <t>w</t>
    </r>
    <r>
      <rPr>
        <vertAlign val="subscript"/>
        <sz val="11"/>
        <rFont val="Arial Narrow"/>
        <family val="2"/>
      </rPr>
      <t>o</t>
    </r>
  </si>
  <si>
    <r>
      <t>R</t>
    </r>
    <r>
      <rPr>
        <vertAlign val="subscript"/>
        <sz val="11"/>
        <rFont val="Arial Narrow"/>
        <family val="2"/>
      </rPr>
      <t>уп</t>
    </r>
  </si>
  <si>
    <t>Модуль упругости материала труб, МПа</t>
  </si>
  <si>
    <r>
      <t>L</t>
    </r>
    <r>
      <rPr>
        <vertAlign val="subscript"/>
        <sz val="11"/>
        <rFont val="Arial"/>
        <family val="2"/>
      </rPr>
      <t>ст</t>
    </r>
  </si>
  <si>
    <r>
      <t>L</t>
    </r>
    <r>
      <rPr>
        <vertAlign val="subscript"/>
        <sz val="11"/>
        <rFont val="Arial"/>
        <family val="2"/>
      </rPr>
      <t>К</t>
    </r>
  </si>
  <si>
    <r>
      <t>g</t>
    </r>
    <r>
      <rPr>
        <vertAlign val="subscript"/>
        <sz val="12"/>
        <rFont val="Arial"/>
        <family val="2"/>
      </rPr>
      <t>гр</t>
    </r>
  </si>
  <si>
    <t>Максимальный пролёт газопровода, на крайних опорах, м</t>
  </si>
  <si>
    <r>
      <t>0,8L</t>
    </r>
    <r>
      <rPr>
        <vertAlign val="subscript"/>
        <sz val="11"/>
        <rFont val="Arial Narrow"/>
        <family val="2"/>
      </rPr>
      <t>к</t>
    </r>
  </si>
  <si>
    <t>6. Суммарная расчётная нагрузка, Н/м</t>
  </si>
  <si>
    <t>5. Ветровая нагрузка на газопровод, Н/м</t>
  </si>
  <si>
    <t>Расчёт допустимых пролётов надземного газопровода.</t>
  </si>
  <si>
    <t>РАСЧЕТ ДОПУСТИМЫХ ПРОЛЁТОВ НАДЗЕМНОГО ГАЗОПРОВОДА</t>
  </si>
  <si>
    <r>
      <t>g</t>
    </r>
    <r>
      <rPr>
        <vertAlign val="subscript"/>
        <sz val="11"/>
        <rFont val="Arial Narrow"/>
        <family val="2"/>
      </rPr>
      <t>гр</t>
    </r>
    <r>
      <rPr>
        <sz val="11"/>
        <rFont val="Arial Narrow"/>
        <family val="2"/>
      </rPr>
      <t>Р1,3</t>
    </r>
    <r>
      <rPr>
        <sz val="11"/>
        <rFont val="UniversalMath1 BT"/>
        <family val="1"/>
      </rPr>
      <t>c</t>
    </r>
    <r>
      <rPr>
        <sz val="11"/>
        <rFont val="Arial Narrow"/>
        <family val="2"/>
      </rPr>
      <t>d</t>
    </r>
    <r>
      <rPr>
        <vertAlign val="subscript"/>
        <sz val="11"/>
        <rFont val="Arial Narrow"/>
        <family val="2"/>
      </rPr>
      <t>e</t>
    </r>
    <r>
      <rPr>
        <sz val="11"/>
        <rFont val="Arial Narrow"/>
        <family val="2"/>
      </rPr>
      <t>(Е</t>
    </r>
    <r>
      <rPr>
        <vertAlign val="subscript"/>
        <sz val="11"/>
        <rFont val="Arial Narrow"/>
        <family val="2"/>
      </rPr>
      <t>t</t>
    </r>
    <r>
      <rPr>
        <sz val="11"/>
        <rFont val="Arial Narrow"/>
        <family val="2"/>
      </rPr>
      <t>t</t>
    </r>
    <r>
      <rPr>
        <vertAlign val="subscript"/>
        <sz val="11"/>
        <rFont val="Arial Narrow"/>
        <family val="2"/>
      </rPr>
      <t>nom</t>
    </r>
    <r>
      <rPr>
        <sz val="11"/>
        <rFont val="Arial Narrow"/>
        <family val="2"/>
      </rPr>
      <t>R</t>
    </r>
    <r>
      <rPr>
        <vertAlign val="subscript"/>
        <sz val="11"/>
        <rFont val="Arial Narrow"/>
        <family val="2"/>
      </rPr>
      <t>у</t>
    </r>
    <r>
      <rPr>
        <sz val="11"/>
        <rFont val="Arial Narrow"/>
        <family val="2"/>
      </rPr>
      <t>/q)</t>
    </r>
    <r>
      <rPr>
        <vertAlign val="superscript"/>
        <sz val="11"/>
        <rFont val="Arial Narrow"/>
        <family val="2"/>
      </rPr>
      <t>1/4</t>
    </r>
  </si>
  <si>
    <r>
      <t>g</t>
    </r>
    <r>
      <rPr>
        <vertAlign val="subscript"/>
        <sz val="10"/>
        <rFont val="Arial Narrow"/>
        <family val="2"/>
      </rPr>
      <t>гр</t>
    </r>
    <r>
      <rPr>
        <sz val="10"/>
        <rFont val="Arial Narrow"/>
        <family val="2"/>
      </rPr>
      <t>(d</t>
    </r>
    <r>
      <rPr>
        <vertAlign val="subscript"/>
        <sz val="10"/>
        <rFont val="Arial Narrow"/>
        <family val="2"/>
      </rPr>
      <t>e</t>
    </r>
    <r>
      <rPr>
        <sz val="10"/>
        <rFont val="Arial Narrow"/>
        <family val="2"/>
      </rPr>
      <t>-t</t>
    </r>
    <r>
      <rPr>
        <vertAlign val="subscript"/>
        <sz val="10"/>
        <rFont val="Arial Narrow"/>
        <family val="2"/>
      </rPr>
      <t>nom</t>
    </r>
    <r>
      <rPr>
        <sz val="10"/>
        <rFont val="Arial Narrow"/>
        <family val="2"/>
      </rPr>
      <t>)(3</t>
    </r>
    <r>
      <rPr>
        <sz val="10"/>
        <rFont val="UniversalMath1 BT"/>
        <family val="1"/>
      </rPr>
      <t>p</t>
    </r>
    <r>
      <rPr>
        <sz val="10"/>
        <rFont val="Arial Narrow"/>
        <family val="2"/>
      </rPr>
      <t>t</t>
    </r>
    <r>
      <rPr>
        <vertAlign val="subscript"/>
        <sz val="10"/>
        <rFont val="Arial Narrow"/>
        <family val="2"/>
      </rPr>
      <t>nom</t>
    </r>
    <r>
      <rPr>
        <sz val="10"/>
        <rFont val="Arial Narrow"/>
        <family val="2"/>
      </rPr>
      <t>R</t>
    </r>
    <r>
      <rPr>
        <vertAlign val="subscript"/>
        <sz val="10"/>
        <rFont val="Arial Narrow"/>
        <family val="2"/>
      </rPr>
      <t>у</t>
    </r>
    <r>
      <rPr>
        <sz val="10"/>
        <rFont val="UniversalMath1 BT"/>
        <family val="1"/>
      </rPr>
      <t>g</t>
    </r>
    <r>
      <rPr>
        <vertAlign val="subscript"/>
        <sz val="10"/>
        <rFont val="Arial Narrow"/>
        <family val="2"/>
      </rPr>
      <t>c</t>
    </r>
    <r>
      <rPr>
        <sz val="10"/>
        <rFont val="Arial Narrow"/>
        <family val="2"/>
      </rPr>
      <t>/q)</t>
    </r>
    <r>
      <rPr>
        <vertAlign val="superscript"/>
        <sz val="10"/>
        <rFont val="Arial Narrow"/>
        <family val="2"/>
      </rPr>
      <t>0,5</t>
    </r>
    <r>
      <rPr>
        <sz val="14"/>
        <rFont val="Arial"/>
        <family val="2"/>
      </rPr>
      <t>[</t>
    </r>
    <r>
      <rPr>
        <sz val="10"/>
        <rFont val="Arial Narrow"/>
        <family val="2"/>
      </rPr>
      <t>1-0,75(</t>
    </r>
  </si>
  <si>
    <t xml:space="preserve">Коэффициент грунтовых условий </t>
  </si>
  <si>
    <t>Максимальный пролёт газопровода (статический плюс ветровая нагрузка), м</t>
  </si>
  <si>
    <t>Максимальный пролёт газопровода, в котором возможно образование конденсата, м</t>
  </si>
  <si>
    <r>
      <t>Е</t>
    </r>
    <r>
      <rPr>
        <vertAlign val="subscript"/>
        <sz val="11"/>
        <rFont val="Arial"/>
        <family val="2"/>
      </rPr>
      <t>t</t>
    </r>
  </si>
  <si>
    <t>Расчёт выполнен по формулам, приведённым в СНиП 2.04.12-86 "Расчёт на прочность стальных трубопроводов" (Обязательное приложение 4) и СП 42-102-2004 "Проектирование и строительство газопроводов из металлических труб". Так, как нагрузка по обледенению трубопровода для климатического района региона меньше снеговой, то при определении суммарной расчётной нагрузки она не учитывается.</t>
  </si>
  <si>
    <t>GP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</si>
</sst>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;[Red]#,##0.0"/>
    <numFmt numFmtId="165" formatCode="#,##0.00;[Red]#,##0.00"/>
    <numFmt numFmtId="166" formatCode="#,##0;[Red]#,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000000"/>
    <numFmt numFmtId="171" formatCode="0.0"/>
    <numFmt numFmtId="172" formatCode="#,##0.000;[Red]#,##0.000"/>
    <numFmt numFmtId="173" formatCode="#,##0.0000;[Red]#,##0.0000"/>
    <numFmt numFmtId="174" formatCode="0.000"/>
    <numFmt numFmtId="175" formatCode="[$-FC19]d\ mmmm\ yyyy\ &quot;г.&quot;"/>
    <numFmt numFmtId="176" formatCode="[$€-2]\ ###,000_);[Red]\([$€-2]\ ###,000\)"/>
    <numFmt numFmtId="177" formatCode="0.0000"/>
    <numFmt numFmtId="178" formatCode=";;;"/>
    <numFmt numFmtId="179" formatCode="#,##0.000"/>
    <numFmt numFmtId="180" formatCode="#,##0.00&quot;р.&quot;"/>
  </numFmts>
  <fonts count="67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11"/>
      <name val="Arial"/>
      <family val="2"/>
    </font>
    <font>
      <sz val="12"/>
      <name val="Arial Narrow"/>
      <family val="2"/>
    </font>
    <font>
      <sz val="14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i/>
      <sz val="14"/>
      <name val="Arial Narrow"/>
      <family val="2"/>
    </font>
    <font>
      <sz val="8"/>
      <name val="Arial Narrow"/>
      <family val="2"/>
    </font>
    <font>
      <i/>
      <sz val="11"/>
      <name val="Arial Narrow"/>
      <family val="2"/>
    </font>
    <font>
      <sz val="12"/>
      <color indexed="9"/>
      <name val="Arial Narrow"/>
      <family val="2"/>
    </font>
    <font>
      <b/>
      <i/>
      <sz val="11"/>
      <name val="Arial"/>
      <family val="2"/>
    </font>
    <font>
      <sz val="11"/>
      <name val="UniversalMath1 BT"/>
      <family val="1"/>
    </font>
    <font>
      <sz val="9"/>
      <name val="Arial Narrow"/>
      <family val="2"/>
    </font>
    <font>
      <vertAlign val="superscript"/>
      <sz val="9"/>
      <name val="Arial Narrow"/>
      <family val="2"/>
    </font>
    <font>
      <vertAlign val="subscript"/>
      <sz val="11"/>
      <name val="Arial Narrow"/>
      <family val="2"/>
    </font>
    <font>
      <sz val="10"/>
      <name val="Arial"/>
      <family val="2"/>
    </font>
    <font>
      <sz val="10"/>
      <name val="UniversalMath1 BT"/>
      <family val="1"/>
    </font>
    <font>
      <vertAlign val="subscript"/>
      <sz val="10"/>
      <name val="Arial Narrow"/>
      <family val="2"/>
    </font>
    <font>
      <vertAlign val="superscript"/>
      <sz val="10"/>
      <name val="Arial Narrow"/>
      <family val="2"/>
    </font>
    <font>
      <sz val="12"/>
      <name val="UniversalMath1 BT"/>
      <family val="1"/>
    </font>
    <font>
      <vertAlign val="subscript"/>
      <sz val="10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 Narrow"/>
      <family val="2"/>
    </font>
    <font>
      <vertAlign val="subscript"/>
      <sz val="12"/>
      <name val="Arial"/>
      <family val="2"/>
    </font>
    <font>
      <vertAlign val="subscript"/>
      <sz val="10"/>
      <name val="Arial Cyr"/>
      <family val="0"/>
    </font>
    <font>
      <sz val="16"/>
      <name val="Arial"/>
      <family val="2"/>
    </font>
    <font>
      <sz val="14"/>
      <name val="Arial"/>
      <family val="2"/>
    </font>
    <font>
      <vertAlign val="superscript"/>
      <sz val="10"/>
      <name val="Arial"/>
      <family val="2"/>
    </font>
    <font>
      <b/>
      <sz val="2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vertical="center" textRotation="90"/>
      <protection locked="0"/>
    </xf>
    <xf numFmtId="0" fontId="8" fillId="0" borderId="0" xfId="0" applyFont="1" applyBorder="1" applyAlignment="1" applyProtection="1">
      <alignment vertical="center" textRotation="90"/>
      <protection locked="0"/>
    </xf>
    <xf numFmtId="0" fontId="13" fillId="0" borderId="0" xfId="0" applyFont="1" applyFill="1" applyBorder="1" applyAlignment="1" applyProtection="1">
      <alignment vertical="center" shrinkToFit="1"/>
      <protection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8" fillId="0" borderId="11" xfId="0" applyFont="1" applyBorder="1" applyAlignment="1" applyProtection="1">
      <alignment vertical="top" wrapText="1"/>
      <protection locked="0"/>
    </xf>
    <xf numFmtId="0" fontId="8" fillId="0" borderId="12" xfId="0" applyFont="1" applyBorder="1" applyAlignment="1" applyProtection="1">
      <alignment vertical="top" wrapText="1"/>
      <protection locked="0"/>
    </xf>
    <xf numFmtId="0" fontId="5" fillId="0" borderId="12" xfId="0" applyFont="1" applyBorder="1" applyAlignment="1" applyProtection="1">
      <alignment vertical="top" wrapText="1"/>
      <protection locked="0"/>
    </xf>
    <xf numFmtId="17" fontId="5" fillId="0" borderId="12" xfId="0" applyNumberFormat="1" applyFont="1" applyBorder="1" applyAlignment="1" applyProtection="1">
      <alignment vertical="center" shrinkToFit="1"/>
      <protection locked="0"/>
    </xf>
    <xf numFmtId="0" fontId="5" fillId="0" borderId="12" xfId="0" applyFont="1" applyBorder="1" applyAlignment="1">
      <alignment/>
    </xf>
    <xf numFmtId="49" fontId="5" fillId="0" borderId="12" xfId="0" applyNumberFormat="1" applyFont="1" applyBorder="1" applyAlignment="1" applyProtection="1">
      <alignment vertical="center" shrinkToFit="1"/>
      <protection locked="0"/>
    </xf>
    <xf numFmtId="49" fontId="5" fillId="0" borderId="12" xfId="0" applyNumberFormat="1" applyFont="1" applyBorder="1" applyAlignment="1">
      <alignment vertical="center"/>
    </xf>
    <xf numFmtId="0" fontId="14" fillId="0" borderId="12" xfId="0" applyFont="1" applyBorder="1" applyAlignment="1" applyProtection="1">
      <alignment vertical="center" shrinkToFit="1"/>
      <protection locked="0"/>
    </xf>
    <xf numFmtId="0" fontId="8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4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6" fillId="0" borderId="16" xfId="0" applyFont="1" applyFill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Fill="1" applyBorder="1" applyAlignment="1" applyProtection="1">
      <alignment horizontal="left" vertical="center"/>
      <protection locked="0"/>
    </xf>
    <xf numFmtId="0" fontId="9" fillId="0" borderId="24" xfId="0" applyFont="1" applyFill="1" applyBorder="1" applyAlignment="1" applyProtection="1">
      <alignment horizontal="left" vertical="center"/>
      <protection locked="0"/>
    </xf>
    <xf numFmtId="0" fontId="12" fillId="0" borderId="24" xfId="0" applyFont="1" applyFill="1" applyBorder="1" applyAlignment="1" applyProtection="1">
      <alignment horizontal="center" vertical="center"/>
      <protection locked="0"/>
    </xf>
    <xf numFmtId="0" fontId="8" fillId="33" borderId="24" xfId="0" applyFont="1" applyFill="1" applyBorder="1" applyAlignment="1" applyProtection="1">
      <alignment horizontal="center" vertical="center"/>
      <protection locked="0"/>
    </xf>
    <xf numFmtId="0" fontId="8" fillId="33" borderId="25" xfId="0" applyFont="1" applyFill="1" applyBorder="1" applyAlignment="1" applyProtection="1">
      <alignment horizontal="center" vertical="center"/>
      <protection locked="0"/>
    </xf>
    <xf numFmtId="0" fontId="4" fillId="34" borderId="26" xfId="0" applyFont="1" applyFill="1" applyBorder="1" applyAlignment="1" applyProtection="1">
      <alignment horizontal="center" vertical="center"/>
      <protection locked="0"/>
    </xf>
    <xf numFmtId="0" fontId="4" fillId="34" borderId="27" xfId="0" applyFont="1" applyFill="1" applyBorder="1" applyAlignment="1" applyProtection="1">
      <alignment horizontal="center" vertical="center"/>
      <protection locked="0"/>
    </xf>
    <xf numFmtId="0" fontId="4" fillId="34" borderId="28" xfId="0" applyFont="1" applyFill="1" applyBorder="1" applyAlignment="1" applyProtection="1">
      <alignment horizontal="center" vertical="center"/>
      <protection locked="0"/>
    </xf>
    <xf numFmtId="0" fontId="9" fillId="0" borderId="29" xfId="0" applyFont="1" applyFill="1" applyBorder="1" applyAlignment="1" applyProtection="1">
      <alignment horizontal="left" vertical="center"/>
      <protection locked="0"/>
    </xf>
    <xf numFmtId="0" fontId="9" fillId="0" borderId="30" xfId="0" applyFont="1" applyFill="1" applyBorder="1" applyAlignment="1" applyProtection="1">
      <alignment horizontal="left" vertical="center"/>
      <protection locked="0"/>
    </xf>
    <xf numFmtId="0" fontId="8" fillId="0" borderId="30" xfId="0" applyFont="1" applyFill="1" applyBorder="1" applyAlignment="1" applyProtection="1">
      <alignment horizontal="center" vertical="center"/>
      <protection locked="0"/>
    </xf>
    <xf numFmtId="0" fontId="8" fillId="33" borderId="30" xfId="0" applyFont="1" applyFill="1" applyBorder="1" applyAlignment="1" applyProtection="1">
      <alignment horizontal="center" vertical="center"/>
      <protection locked="0"/>
    </xf>
    <xf numFmtId="0" fontId="8" fillId="33" borderId="31" xfId="0" applyFont="1" applyFill="1" applyBorder="1" applyAlignment="1" applyProtection="1">
      <alignment horizontal="center" vertical="center"/>
      <protection locked="0"/>
    </xf>
    <xf numFmtId="0" fontId="15" fillId="0" borderId="30" xfId="0" applyFont="1" applyFill="1" applyBorder="1" applyAlignment="1" applyProtection="1">
      <alignment horizontal="center" vertical="center"/>
      <protection locked="0"/>
    </xf>
    <xf numFmtId="0" fontId="12" fillId="0" borderId="3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15" fillId="0" borderId="30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left" vertical="center"/>
      <protection locked="0"/>
    </xf>
    <xf numFmtId="0" fontId="9" fillId="0" borderId="30" xfId="0" applyFont="1" applyBorder="1" applyAlignment="1" applyProtection="1">
      <alignment horizontal="left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 textRotation="90"/>
      <protection locked="0"/>
    </xf>
    <xf numFmtId="0" fontId="9" fillId="0" borderId="33" xfId="0" applyFont="1" applyBorder="1" applyAlignment="1" applyProtection="1">
      <alignment/>
      <protection locked="0"/>
    </xf>
    <xf numFmtId="0" fontId="9" fillId="0" borderId="34" xfId="0" applyFont="1" applyBorder="1" applyAlignment="1" applyProtection="1">
      <alignment/>
      <protection locked="0"/>
    </xf>
    <xf numFmtId="0" fontId="8" fillId="0" borderId="17" xfId="0" applyFont="1" applyBorder="1" applyAlignment="1" applyProtection="1">
      <alignment horizontal="center" vertical="center" textRotation="90"/>
      <protection locked="0"/>
    </xf>
    <xf numFmtId="0" fontId="8" fillId="0" borderId="14" xfId="0" applyFont="1" applyBorder="1" applyAlignment="1" applyProtection="1">
      <alignment horizontal="center" vertical="center" textRotation="90"/>
      <protection locked="0"/>
    </xf>
    <xf numFmtId="0" fontId="8" fillId="0" borderId="11" xfId="0" applyFont="1" applyBorder="1" applyAlignment="1" applyProtection="1">
      <alignment horizontal="center" vertical="center" textRotation="90"/>
      <protection locked="0"/>
    </xf>
    <xf numFmtId="0" fontId="9" fillId="0" borderId="35" xfId="0" applyFont="1" applyBorder="1" applyAlignment="1" applyProtection="1">
      <alignment horizontal="left" vertical="center" shrinkToFit="1"/>
      <protection locked="0"/>
    </xf>
    <xf numFmtId="0" fontId="9" fillId="0" borderId="36" xfId="0" applyFont="1" applyBorder="1" applyAlignment="1" applyProtection="1">
      <alignment horizontal="left" vertical="center" shrinkToFit="1"/>
      <protection locked="0"/>
    </xf>
    <xf numFmtId="0" fontId="9" fillId="0" borderId="37" xfId="0" applyFont="1" applyBorder="1" applyAlignment="1" applyProtection="1">
      <alignment horizontal="left" vertical="center" shrinkToFit="1"/>
      <protection locked="0"/>
    </xf>
    <xf numFmtId="0" fontId="9" fillId="0" borderId="38" xfId="0" applyFont="1" applyBorder="1" applyAlignment="1" applyProtection="1">
      <alignment horizontal="left" vertical="center" shrinkToFit="1"/>
      <protection locked="0"/>
    </xf>
    <xf numFmtId="0" fontId="9" fillId="0" borderId="39" xfId="0" applyFont="1" applyBorder="1" applyAlignment="1" applyProtection="1">
      <alignment horizontal="left" vertical="center" shrinkToFit="1"/>
      <protection locked="0"/>
    </xf>
    <xf numFmtId="0" fontId="9" fillId="0" borderId="40" xfId="0" applyFont="1" applyBorder="1" applyAlignment="1" applyProtection="1">
      <alignment horizontal="left" vertical="center" shrinkToFit="1"/>
      <protection locked="0"/>
    </xf>
    <xf numFmtId="0" fontId="9" fillId="0" borderId="29" xfId="0" applyFont="1" applyBorder="1" applyAlignment="1" applyProtection="1">
      <alignment horizontal="left" vertical="center" shrinkToFit="1"/>
      <protection locked="0"/>
    </xf>
    <xf numFmtId="0" fontId="9" fillId="0" borderId="30" xfId="0" applyFont="1" applyBorder="1" applyAlignment="1" applyProtection="1">
      <alignment horizontal="left" vertical="center" shrinkToFit="1"/>
      <protection locked="0"/>
    </xf>
    <xf numFmtId="0" fontId="9" fillId="0" borderId="41" xfId="0" applyFont="1" applyBorder="1" applyAlignment="1" applyProtection="1">
      <alignment horizontal="left" vertical="center" shrinkToFit="1"/>
      <protection locked="0"/>
    </xf>
    <xf numFmtId="0" fontId="9" fillId="0" borderId="42" xfId="0" applyFont="1" applyBorder="1" applyAlignment="1" applyProtection="1">
      <alignment horizontal="left" vertical="center" shrinkToFit="1"/>
      <protection locked="0"/>
    </xf>
    <xf numFmtId="0" fontId="9" fillId="0" borderId="43" xfId="0" applyFont="1" applyBorder="1" applyAlignment="1" applyProtection="1">
      <alignment horizontal="left" vertical="center" shrinkToFit="1"/>
      <protection locked="0"/>
    </xf>
    <xf numFmtId="0" fontId="9" fillId="0" borderId="44" xfId="0" applyFont="1" applyBorder="1" applyAlignment="1" applyProtection="1">
      <alignment horizontal="left" vertical="center" shrinkToFit="1"/>
      <protection locked="0"/>
    </xf>
    <xf numFmtId="0" fontId="9" fillId="0" borderId="45" xfId="0" applyFont="1" applyBorder="1" applyAlignment="1" applyProtection="1">
      <alignment vertical="top" wrapText="1"/>
      <protection locked="0"/>
    </xf>
    <xf numFmtId="0" fontId="9" fillId="0" borderId="46" xfId="0" applyFont="1" applyBorder="1" applyAlignment="1" applyProtection="1">
      <alignment vertical="top" wrapText="1"/>
      <protection locked="0"/>
    </xf>
    <xf numFmtId="0" fontId="9" fillId="0" borderId="17" xfId="0" applyFont="1" applyBorder="1" applyAlignment="1" applyProtection="1">
      <alignment horizontal="center" vertical="center" textRotation="90"/>
      <protection locked="0"/>
    </xf>
    <xf numFmtId="0" fontId="9" fillId="0" borderId="14" xfId="0" applyFont="1" applyBorder="1" applyAlignment="1" applyProtection="1">
      <alignment horizontal="center" vertical="center" textRotation="90"/>
      <protection locked="0"/>
    </xf>
    <xf numFmtId="0" fontId="9" fillId="0" borderId="11" xfId="0" applyFont="1" applyBorder="1" applyAlignment="1" applyProtection="1">
      <alignment horizontal="center" vertical="center" textRotation="90"/>
      <protection locked="0"/>
    </xf>
    <xf numFmtId="0" fontId="9" fillId="0" borderId="42" xfId="0" applyFont="1" applyBorder="1" applyAlignment="1" applyProtection="1">
      <alignment horizontal="center" vertical="center" shrinkToFit="1"/>
      <protection locked="0"/>
    </xf>
    <xf numFmtId="0" fontId="9" fillId="0" borderId="43" xfId="0" applyFont="1" applyBorder="1" applyAlignment="1" applyProtection="1">
      <alignment horizontal="center" vertical="center" shrinkToFit="1"/>
      <protection locked="0"/>
    </xf>
    <xf numFmtId="0" fontId="9" fillId="0" borderId="44" xfId="0" applyFont="1" applyBorder="1" applyAlignment="1" applyProtection="1">
      <alignment horizontal="center" vertical="center" shrinkToFit="1"/>
      <protection locked="0"/>
    </xf>
    <xf numFmtId="0" fontId="9" fillId="0" borderId="42" xfId="0" applyNumberFormat="1" applyFont="1" applyBorder="1" applyAlignment="1" applyProtection="1">
      <alignment horizontal="center" vertical="center" shrinkToFit="1"/>
      <protection locked="0"/>
    </xf>
    <xf numFmtId="0" fontId="9" fillId="0" borderId="44" xfId="0" applyNumberFormat="1" applyFont="1" applyBorder="1" applyAlignment="1" applyProtection="1">
      <alignment horizontal="center" vertical="center" shrinkToFit="1"/>
      <protection locked="0"/>
    </xf>
    <xf numFmtId="0" fontId="9" fillId="0" borderId="38" xfId="0" applyFont="1" applyBorder="1" applyAlignment="1" applyProtection="1">
      <alignment vertical="top" shrinkToFit="1"/>
      <protection locked="0"/>
    </xf>
    <xf numFmtId="0" fontId="9" fillId="0" borderId="39" xfId="0" applyFont="1" applyBorder="1" applyAlignment="1" applyProtection="1">
      <alignment vertical="top" shrinkToFit="1"/>
      <protection locked="0"/>
    </xf>
    <xf numFmtId="0" fontId="9" fillId="0" borderId="40" xfId="0" applyFont="1" applyBorder="1" applyAlignment="1" applyProtection="1">
      <alignment vertical="top" shrinkToFit="1"/>
      <protection locked="0"/>
    </xf>
    <xf numFmtId="0" fontId="9" fillId="0" borderId="42" xfId="0" applyFont="1" applyBorder="1" applyAlignment="1" applyProtection="1">
      <alignment vertical="top" shrinkToFit="1"/>
      <protection locked="0"/>
    </xf>
    <xf numFmtId="0" fontId="9" fillId="0" borderId="43" xfId="0" applyFont="1" applyBorder="1" applyAlignment="1" applyProtection="1">
      <alignment vertical="top" shrinkToFit="1"/>
      <protection locked="0"/>
    </xf>
    <xf numFmtId="0" fontId="9" fillId="0" borderId="44" xfId="0" applyFont="1" applyBorder="1" applyAlignment="1" applyProtection="1">
      <alignment vertical="top" shrinkToFit="1"/>
      <protection locked="0"/>
    </xf>
    <xf numFmtId="0" fontId="9" fillId="0" borderId="38" xfId="0" applyFont="1" applyBorder="1" applyAlignment="1" applyProtection="1">
      <alignment horizontal="center" vertical="center" shrinkToFit="1"/>
      <protection locked="0"/>
    </xf>
    <xf numFmtId="0" fontId="9" fillId="0" borderId="39" xfId="0" applyFont="1" applyBorder="1" applyAlignment="1" applyProtection="1">
      <alignment horizontal="center" vertical="center" shrinkToFit="1"/>
      <protection locked="0"/>
    </xf>
    <xf numFmtId="0" fontId="9" fillId="0" borderId="40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left" vertical="center" wrapText="1" indent="1" shrinkToFit="1"/>
      <protection locked="0"/>
    </xf>
    <xf numFmtId="0" fontId="6" fillId="0" borderId="18" xfId="0" applyFont="1" applyBorder="1" applyAlignment="1" applyProtection="1">
      <alignment horizontal="left" vertical="center" wrapText="1" indent="1" shrinkToFit="1"/>
      <protection locked="0"/>
    </xf>
    <xf numFmtId="0" fontId="6" fillId="0" borderId="19" xfId="0" applyFont="1" applyBorder="1" applyAlignment="1" applyProtection="1">
      <alignment horizontal="left" vertical="center" wrapText="1" indent="1" shrinkToFit="1"/>
      <protection locked="0"/>
    </xf>
    <xf numFmtId="0" fontId="6" fillId="0" borderId="14" xfId="0" applyFont="1" applyBorder="1" applyAlignment="1" applyProtection="1">
      <alignment horizontal="left" vertical="center" wrapText="1" indent="1" shrinkToFit="1"/>
      <protection locked="0"/>
    </xf>
    <xf numFmtId="0" fontId="6" fillId="0" borderId="0" xfId="0" applyFont="1" applyBorder="1" applyAlignment="1" applyProtection="1">
      <alignment horizontal="left" vertical="center" wrapText="1" indent="1" shrinkToFit="1"/>
      <protection locked="0"/>
    </xf>
    <xf numFmtId="0" fontId="6" fillId="0" borderId="15" xfId="0" applyFont="1" applyBorder="1" applyAlignment="1" applyProtection="1">
      <alignment horizontal="left" vertical="center" wrapText="1" indent="1" shrinkToFit="1"/>
      <protection locked="0"/>
    </xf>
    <xf numFmtId="0" fontId="6" fillId="0" borderId="11" xfId="0" applyFont="1" applyBorder="1" applyAlignment="1" applyProtection="1">
      <alignment horizontal="left" vertical="center" wrapText="1" indent="1" shrinkToFit="1"/>
      <protection locked="0"/>
    </xf>
    <xf numFmtId="0" fontId="6" fillId="0" borderId="12" xfId="0" applyFont="1" applyBorder="1" applyAlignment="1" applyProtection="1">
      <alignment horizontal="left" vertical="center" wrapText="1" indent="1" shrinkToFit="1"/>
      <protection locked="0"/>
    </xf>
    <xf numFmtId="0" fontId="6" fillId="0" borderId="13" xfId="0" applyFont="1" applyBorder="1" applyAlignment="1" applyProtection="1">
      <alignment horizontal="left" vertical="center" wrapText="1" indent="1" shrinkToFi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9" fillId="0" borderId="38" xfId="0" applyNumberFormat="1" applyFont="1" applyBorder="1" applyAlignment="1" applyProtection="1">
      <alignment horizontal="center" vertical="center" shrinkToFit="1"/>
      <protection locked="0"/>
    </xf>
    <xf numFmtId="0" fontId="9" fillId="0" borderId="40" xfId="0" applyNumberFormat="1" applyFont="1" applyBorder="1" applyAlignment="1" applyProtection="1">
      <alignment horizontal="center" vertical="center" shrinkToFit="1"/>
      <protection locked="0"/>
    </xf>
    <xf numFmtId="0" fontId="32" fillId="0" borderId="17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9" fillId="0" borderId="47" xfId="0" applyFont="1" applyBorder="1" applyAlignment="1" applyProtection="1">
      <alignment horizontal="left" vertical="center" shrinkToFit="1"/>
      <protection locked="0"/>
    </xf>
    <xf numFmtId="0" fontId="9" fillId="0" borderId="48" xfId="0" applyFont="1" applyBorder="1" applyAlignment="1" applyProtection="1">
      <alignment horizontal="left" vertical="center" shrinkToFit="1"/>
      <protection locked="0"/>
    </xf>
    <xf numFmtId="0" fontId="9" fillId="0" borderId="49" xfId="0" applyFont="1" applyBorder="1" applyAlignment="1" applyProtection="1">
      <alignment horizontal="left" vertical="center" shrinkToFit="1"/>
      <protection locked="0"/>
    </xf>
    <xf numFmtId="0" fontId="9" fillId="0" borderId="50" xfId="0" applyFont="1" applyBorder="1" applyAlignment="1" applyProtection="1">
      <alignment horizontal="left" vertical="center" shrinkToFit="1"/>
      <protection locked="0"/>
    </xf>
    <xf numFmtId="0" fontId="9" fillId="0" borderId="45" xfId="0" applyFont="1" applyBorder="1" applyAlignment="1" applyProtection="1">
      <alignment vertical="top" shrinkToFit="1"/>
      <protection locked="0"/>
    </xf>
    <xf numFmtId="0" fontId="9" fillId="0" borderId="51" xfId="0" applyFont="1" applyBorder="1" applyAlignment="1" applyProtection="1">
      <alignment vertical="top" shrinkToFit="1"/>
      <protection locked="0"/>
    </xf>
    <xf numFmtId="0" fontId="9" fillId="0" borderId="46" xfId="0" applyFont="1" applyBorder="1" applyAlignment="1" applyProtection="1">
      <alignment vertical="top" shrinkToFit="1"/>
      <protection locked="0"/>
    </xf>
    <xf numFmtId="49" fontId="9" fillId="0" borderId="17" xfId="0" applyNumberFormat="1" applyFont="1" applyBorder="1" applyAlignment="1" applyProtection="1">
      <alignment horizontal="center" vertical="center" shrinkToFit="1"/>
      <protection locked="0"/>
    </xf>
    <xf numFmtId="0" fontId="9" fillId="0" borderId="19" xfId="0" applyNumberFormat="1" applyFont="1" applyBorder="1" applyAlignment="1" applyProtection="1">
      <alignment horizontal="center" vertical="center" shrinkToFit="1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9" fillId="0" borderId="38" xfId="0" applyFont="1" applyBorder="1" applyAlignment="1" applyProtection="1">
      <alignment vertical="top" wrapText="1"/>
      <protection locked="0"/>
    </xf>
    <xf numFmtId="0" fontId="9" fillId="0" borderId="40" xfId="0" applyFont="1" applyBorder="1" applyAlignment="1" applyProtection="1">
      <alignment vertical="top" wrapText="1"/>
      <protection locked="0"/>
    </xf>
    <xf numFmtId="0" fontId="9" fillId="0" borderId="52" xfId="0" applyFont="1" applyBorder="1" applyAlignment="1" applyProtection="1">
      <alignment vertical="top" wrapText="1"/>
      <protection locked="0"/>
    </xf>
    <xf numFmtId="0" fontId="9" fillId="0" borderId="37" xfId="0" applyFont="1" applyBorder="1" applyAlignment="1" applyProtection="1">
      <alignment vertical="top" wrapText="1"/>
      <protection locked="0"/>
    </xf>
    <xf numFmtId="0" fontId="9" fillId="0" borderId="39" xfId="0" applyFont="1" applyBorder="1" applyAlignment="1" applyProtection="1">
      <alignment vertical="top" wrapText="1"/>
      <protection locked="0"/>
    </xf>
    <xf numFmtId="49" fontId="7" fillId="0" borderId="18" xfId="0" applyNumberFormat="1" applyFont="1" applyBorder="1" applyAlignment="1" applyProtection="1">
      <alignment horizontal="left" vertical="center" shrinkToFit="1"/>
      <protection locked="0"/>
    </xf>
    <xf numFmtId="49" fontId="9" fillId="0" borderId="18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9" fontId="9" fillId="0" borderId="12" xfId="0" applyNumberFormat="1" applyFont="1" applyBorder="1" applyAlignment="1">
      <alignment horizontal="left" vertical="center"/>
    </xf>
    <xf numFmtId="0" fontId="11" fillId="0" borderId="53" xfId="0" applyFont="1" applyBorder="1" applyAlignment="1" applyProtection="1">
      <alignment horizontal="center" vertical="center"/>
      <protection locked="0"/>
    </xf>
    <xf numFmtId="0" fontId="11" fillId="0" borderId="54" xfId="0" applyFont="1" applyBorder="1" applyAlignment="1" applyProtection="1">
      <alignment horizontal="center" vertical="center"/>
      <protection locked="0"/>
    </xf>
    <xf numFmtId="0" fontId="9" fillId="0" borderId="55" xfId="0" applyFont="1" applyBorder="1" applyAlignment="1" applyProtection="1">
      <alignment vertical="top" wrapText="1"/>
      <protection locked="0"/>
    </xf>
    <xf numFmtId="0" fontId="9" fillId="0" borderId="49" xfId="0" applyFont="1" applyBorder="1" applyAlignment="1" applyProtection="1">
      <alignment vertical="top" wrapText="1"/>
      <protection locked="0"/>
    </xf>
    <xf numFmtId="0" fontId="9" fillId="0" borderId="51" xfId="0" applyFont="1" applyBorder="1" applyAlignment="1" applyProtection="1">
      <alignment vertical="top" wrapText="1"/>
      <protection locked="0"/>
    </xf>
    <xf numFmtId="17" fontId="7" fillId="0" borderId="17" xfId="0" applyNumberFormat="1" applyFont="1" applyBorder="1" applyAlignment="1" applyProtection="1">
      <alignment horizontal="right" vertical="center" shrinkToFit="1"/>
      <protection locked="0"/>
    </xf>
    <xf numFmtId="0" fontId="9" fillId="0" borderId="18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11" fillId="0" borderId="56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left" vertical="center" shrinkToFit="1"/>
      <protection locked="0"/>
    </xf>
    <xf numFmtId="0" fontId="9" fillId="0" borderId="19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3" xfId="0" applyFont="1" applyBorder="1" applyAlignment="1">
      <alignment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8" fillId="0" borderId="57" xfId="0" applyFont="1" applyFill="1" applyBorder="1" applyAlignment="1" applyProtection="1">
      <alignment horizontal="center" vertical="center"/>
      <protection locked="0"/>
    </xf>
    <xf numFmtId="0" fontId="8" fillId="0" borderId="58" xfId="0" applyFont="1" applyFill="1" applyBorder="1" applyAlignment="1" applyProtection="1">
      <alignment horizontal="center" vertical="center"/>
      <protection locked="0"/>
    </xf>
    <xf numFmtId="2" fontId="8" fillId="0" borderId="45" xfId="0" applyNumberFormat="1" applyFont="1" applyBorder="1" applyAlignment="1" applyProtection="1">
      <alignment horizontal="center" vertical="center"/>
      <protection locked="0"/>
    </xf>
    <xf numFmtId="2" fontId="8" fillId="0" borderId="51" xfId="0" applyNumberFormat="1" applyFont="1" applyBorder="1" applyAlignment="1" applyProtection="1">
      <alignment horizontal="center" vertical="center"/>
      <protection locked="0"/>
    </xf>
    <xf numFmtId="2" fontId="8" fillId="0" borderId="46" xfId="0" applyNumberFormat="1" applyFont="1" applyBorder="1" applyAlignment="1" applyProtection="1">
      <alignment horizontal="center" vertical="center"/>
      <protection locked="0"/>
    </xf>
    <xf numFmtId="0" fontId="4" fillId="35" borderId="17" xfId="0" applyFont="1" applyFill="1" applyBorder="1" applyAlignment="1" applyProtection="1">
      <alignment horizontal="center" vertical="center"/>
      <protection locked="0"/>
    </xf>
    <xf numFmtId="0" fontId="4" fillId="35" borderId="18" xfId="0" applyFont="1" applyFill="1" applyBorder="1" applyAlignment="1" applyProtection="1">
      <alignment horizontal="center" vertical="center"/>
      <protection locked="0"/>
    </xf>
    <xf numFmtId="0" fontId="4" fillId="35" borderId="19" xfId="0" applyFont="1" applyFill="1" applyBorder="1" applyAlignment="1" applyProtection="1">
      <alignment horizontal="center" vertical="center"/>
      <protection locked="0"/>
    </xf>
    <xf numFmtId="2" fontId="8" fillId="35" borderId="17" xfId="0" applyNumberFormat="1" applyFont="1" applyFill="1" applyBorder="1" applyAlignment="1" applyProtection="1">
      <alignment horizontal="center" vertical="center"/>
      <protection locked="0"/>
    </xf>
    <xf numFmtId="2" fontId="8" fillId="35" borderId="18" xfId="0" applyNumberFormat="1" applyFont="1" applyFill="1" applyBorder="1" applyAlignment="1" applyProtection="1">
      <alignment horizontal="center" vertical="center"/>
      <protection locked="0"/>
    </xf>
    <xf numFmtId="2" fontId="8" fillId="35" borderId="19" xfId="0" applyNumberFormat="1" applyFont="1" applyFill="1" applyBorder="1" applyAlignment="1" applyProtection="1">
      <alignment horizontal="center" vertical="center"/>
      <protection locked="0"/>
    </xf>
    <xf numFmtId="0" fontId="8" fillId="0" borderId="45" xfId="0" applyFont="1" applyFill="1" applyBorder="1" applyAlignment="1" applyProtection="1">
      <alignment vertical="center"/>
      <protection locked="0"/>
    </xf>
    <xf numFmtId="0" fontId="8" fillId="0" borderId="51" xfId="0" applyFont="1" applyFill="1" applyBorder="1" applyAlignment="1" applyProtection="1">
      <alignment vertical="center"/>
      <protection locked="0"/>
    </xf>
    <xf numFmtId="0" fontId="9" fillId="0" borderId="59" xfId="0" applyFont="1" applyFill="1" applyBorder="1" applyAlignment="1" applyProtection="1">
      <alignment horizontal="left" vertical="center"/>
      <protection locked="0"/>
    </xf>
    <xf numFmtId="0" fontId="9" fillId="0" borderId="57" xfId="0" applyFont="1" applyFill="1" applyBorder="1" applyAlignment="1" applyProtection="1">
      <alignment horizontal="left" vertical="center"/>
      <protection locked="0"/>
    </xf>
    <xf numFmtId="0" fontId="15" fillId="0" borderId="57" xfId="0" applyFont="1" applyBorder="1" applyAlignment="1" applyProtection="1">
      <alignment horizontal="center" vertical="center"/>
      <protection locked="0"/>
    </xf>
    <xf numFmtId="0" fontId="5" fillId="0" borderId="57" xfId="0" applyFont="1" applyBorder="1" applyAlignment="1" applyProtection="1">
      <alignment horizontal="center" vertical="center"/>
      <protection locked="0"/>
    </xf>
    <xf numFmtId="0" fontId="8" fillId="33" borderId="36" xfId="0" applyFont="1" applyFill="1" applyBorder="1" applyAlignment="1" applyProtection="1">
      <alignment horizontal="center" vertical="center"/>
      <protection locked="0"/>
    </xf>
    <xf numFmtId="0" fontId="8" fillId="33" borderId="60" xfId="0" applyFont="1" applyFill="1" applyBorder="1" applyAlignment="1" applyProtection="1">
      <alignment horizontal="center" vertical="center"/>
      <protection locked="0"/>
    </xf>
    <xf numFmtId="0" fontId="8" fillId="33" borderId="57" xfId="0" applyFont="1" applyFill="1" applyBorder="1" applyAlignment="1" applyProtection="1">
      <alignment horizontal="center" vertical="center"/>
      <protection locked="0"/>
    </xf>
    <xf numFmtId="0" fontId="8" fillId="33" borderId="58" xfId="0" applyFont="1" applyFill="1" applyBorder="1" applyAlignment="1" applyProtection="1">
      <alignment horizontal="center" vertical="center"/>
      <protection locked="0"/>
    </xf>
    <xf numFmtId="0" fontId="5" fillId="35" borderId="17" xfId="0" applyFont="1" applyFill="1" applyBorder="1" applyAlignment="1" applyProtection="1">
      <alignment horizontal="center" vertical="center"/>
      <protection locked="0"/>
    </xf>
    <xf numFmtId="0" fontId="5" fillId="35" borderId="18" xfId="0" applyFont="1" applyFill="1" applyBorder="1" applyAlignment="1" applyProtection="1">
      <alignment horizontal="center" vertical="center"/>
      <protection locked="0"/>
    </xf>
    <xf numFmtId="0" fontId="5" fillId="35" borderId="19" xfId="0" applyFont="1" applyFill="1" applyBorder="1" applyAlignment="1" applyProtection="1">
      <alignment horizontal="center" vertical="center"/>
      <protection locked="0"/>
    </xf>
    <xf numFmtId="0" fontId="19" fillId="35" borderId="18" xfId="0" applyFont="1" applyFill="1" applyBorder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left" vertical="center"/>
      <protection locked="0"/>
    </xf>
    <xf numFmtId="0" fontId="9" fillId="0" borderId="57" xfId="0" applyFont="1" applyBorder="1" applyAlignment="1" applyProtection="1">
      <alignment horizontal="left" vertical="center"/>
      <protection locked="0"/>
    </xf>
    <xf numFmtId="0" fontId="23" fillId="0" borderId="57" xfId="0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left" vertical="center"/>
      <protection locked="0"/>
    </xf>
    <xf numFmtId="0" fontId="9" fillId="0" borderId="36" xfId="0" applyFont="1" applyBorder="1" applyAlignment="1" applyProtection="1">
      <alignment horizontal="left" vertical="center"/>
      <protection locked="0"/>
    </xf>
    <xf numFmtId="0" fontId="23" fillId="0" borderId="36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2" fontId="8" fillId="0" borderId="42" xfId="0" applyNumberFormat="1" applyFont="1" applyBorder="1" applyAlignment="1" applyProtection="1">
      <alignment horizontal="center" vertical="center"/>
      <protection locked="0"/>
    </xf>
    <xf numFmtId="2" fontId="8" fillId="0" borderId="43" xfId="0" applyNumberFormat="1" applyFont="1" applyBorder="1" applyAlignment="1" applyProtection="1">
      <alignment horizontal="center" vertical="center"/>
      <protection locked="0"/>
    </xf>
    <xf numFmtId="2" fontId="8" fillId="0" borderId="44" xfId="0" applyNumberFormat="1" applyFont="1" applyBorder="1" applyAlignment="1" applyProtection="1">
      <alignment horizontal="center" vertical="center"/>
      <protection locked="0"/>
    </xf>
    <xf numFmtId="0" fontId="8" fillId="0" borderId="42" xfId="0" applyFont="1" applyFill="1" applyBorder="1" applyAlignment="1" applyProtection="1">
      <alignment vertical="center"/>
      <protection locked="0"/>
    </xf>
    <xf numFmtId="0" fontId="8" fillId="0" borderId="43" xfId="0" applyFont="1" applyFill="1" applyBorder="1" applyAlignment="1" applyProtection="1">
      <alignment vertical="center"/>
      <protection locked="0"/>
    </xf>
    <xf numFmtId="0" fontId="19" fillId="0" borderId="42" xfId="0" applyFont="1" applyBorder="1" applyAlignment="1" applyProtection="1">
      <alignment horizontal="center" vertical="center"/>
      <protection locked="0"/>
    </xf>
    <xf numFmtId="0" fontId="19" fillId="0" borderId="43" xfId="0" applyFont="1" applyBorder="1" applyAlignment="1" applyProtection="1">
      <alignment horizontal="center" vertical="center"/>
      <protection locked="0"/>
    </xf>
    <xf numFmtId="0" fontId="19" fillId="0" borderId="44" xfId="0" applyFont="1" applyBorder="1" applyAlignment="1" applyProtection="1">
      <alignment horizontal="center" vertical="center"/>
      <protection locked="0"/>
    </xf>
    <xf numFmtId="0" fontId="15" fillId="0" borderId="43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177" fontId="8" fillId="0" borderId="42" xfId="0" applyNumberFormat="1" applyFont="1" applyBorder="1" applyAlignment="1" applyProtection="1">
      <alignment horizontal="center" vertical="center"/>
      <protection locked="0"/>
    </xf>
    <xf numFmtId="177" fontId="8" fillId="0" borderId="43" xfId="0" applyNumberFormat="1" applyFont="1" applyBorder="1" applyAlignment="1" applyProtection="1">
      <alignment horizontal="center" vertical="center"/>
      <protection locked="0"/>
    </xf>
    <xf numFmtId="177" fontId="8" fillId="0" borderId="44" xfId="0" applyNumberFormat="1" applyFont="1" applyBorder="1" applyAlignment="1" applyProtection="1">
      <alignment horizontal="center" vertical="center"/>
      <protection locked="0"/>
    </xf>
    <xf numFmtId="0" fontId="0" fillId="0" borderId="42" xfId="0" applyFont="1" applyBorder="1" applyAlignment="1" applyProtection="1">
      <alignment horizontal="center" vertical="center"/>
      <protection locked="0"/>
    </xf>
    <xf numFmtId="0" fontId="20" fillId="0" borderId="51" xfId="0" applyFont="1" applyBorder="1" applyAlignment="1" applyProtection="1">
      <alignment horizontal="center" vertical="center"/>
      <protection locked="0"/>
    </xf>
    <xf numFmtId="0" fontId="16" fillId="0" borderId="18" xfId="0" applyFont="1" applyBorder="1" applyAlignment="1" applyProtection="1">
      <alignment horizontal="left" vertical="center"/>
      <protection locked="0"/>
    </xf>
    <xf numFmtId="0" fontId="16" fillId="0" borderId="19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6" fillId="0" borderId="15" xfId="0" applyFont="1" applyBorder="1" applyAlignment="1" applyProtection="1">
      <alignment horizontal="left" vertical="center"/>
      <protection locked="0"/>
    </xf>
    <xf numFmtId="0" fontId="20" fillId="0" borderId="17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left" vertical="center"/>
      <protection locked="0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8" fillId="0" borderId="61" xfId="0" applyFont="1" applyFill="1" applyBorder="1" applyAlignment="1" applyProtection="1">
      <alignment vertical="center"/>
      <protection locked="0"/>
    </xf>
    <xf numFmtId="0" fontId="8" fillId="0" borderId="62" xfId="0" applyFont="1" applyFill="1" applyBorder="1" applyAlignment="1" applyProtection="1">
      <alignment vertical="center"/>
      <protection locked="0"/>
    </xf>
    <xf numFmtId="0" fontId="19" fillId="0" borderId="61" xfId="0" applyFont="1" applyBorder="1" applyAlignment="1" applyProtection="1">
      <alignment horizontal="center" vertical="center"/>
      <protection locked="0"/>
    </xf>
    <xf numFmtId="0" fontId="19" fillId="0" borderId="62" xfId="0" applyFont="1" applyBorder="1" applyAlignment="1" applyProtection="1">
      <alignment horizontal="center" vertical="center"/>
      <protection locked="0"/>
    </xf>
    <xf numFmtId="0" fontId="19" fillId="0" borderId="63" xfId="0" applyFont="1" applyBorder="1" applyAlignment="1" applyProtection="1">
      <alignment horizontal="center" vertical="center"/>
      <protection locked="0"/>
    </xf>
    <xf numFmtId="0" fontId="15" fillId="0" borderId="62" xfId="0" applyFont="1" applyBorder="1" applyAlignment="1" applyProtection="1">
      <alignment horizontal="center" vertical="center"/>
      <protection locked="0"/>
    </xf>
    <xf numFmtId="0" fontId="5" fillId="0" borderId="62" xfId="0" applyFont="1" applyBorder="1" applyAlignment="1" applyProtection="1">
      <alignment horizontal="center" vertical="center"/>
      <protection locked="0"/>
    </xf>
    <xf numFmtId="2" fontId="8" fillId="0" borderId="61" xfId="0" applyNumberFormat="1" applyFont="1" applyBorder="1" applyAlignment="1" applyProtection="1">
      <alignment horizontal="center" vertical="center"/>
      <protection locked="0"/>
    </xf>
    <xf numFmtId="2" fontId="8" fillId="0" borderId="62" xfId="0" applyNumberFormat="1" applyFont="1" applyBorder="1" applyAlignment="1" applyProtection="1">
      <alignment horizontal="center" vertical="center"/>
      <protection locked="0"/>
    </xf>
    <xf numFmtId="2" fontId="8" fillId="0" borderId="63" xfId="0" applyNumberFormat="1" applyFont="1" applyBorder="1" applyAlignment="1" applyProtection="1">
      <alignment horizontal="center" vertical="center"/>
      <protection locked="0"/>
    </xf>
    <xf numFmtId="0" fontId="8" fillId="0" borderId="38" xfId="0" applyFont="1" applyFill="1" applyBorder="1" applyAlignment="1" applyProtection="1">
      <alignment vertical="center"/>
      <protection locked="0"/>
    </xf>
    <xf numFmtId="0" fontId="8" fillId="0" borderId="39" xfId="0" applyFont="1" applyFill="1" applyBorder="1" applyAlignment="1" applyProtection="1">
      <alignment vertical="center"/>
      <protection locked="0"/>
    </xf>
    <xf numFmtId="0" fontId="8" fillId="0" borderId="14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15" xfId="0" applyFont="1" applyFill="1" applyBorder="1" applyAlignment="1" applyProtection="1">
      <alignment horizontal="left" vertical="center" wrapText="1"/>
      <protection locked="0"/>
    </xf>
    <xf numFmtId="0" fontId="8" fillId="0" borderId="11" xfId="0" applyFont="1" applyFill="1" applyBorder="1" applyAlignment="1" applyProtection="1">
      <alignment horizontal="left" vertical="center" wrapText="1"/>
      <protection locked="0"/>
    </xf>
    <xf numFmtId="0" fontId="8" fillId="0" borderId="12" xfId="0" applyFont="1" applyFill="1" applyBorder="1" applyAlignment="1" applyProtection="1">
      <alignment horizontal="left" vertical="center" wrapText="1"/>
      <protection locked="0"/>
    </xf>
    <xf numFmtId="0" fontId="8" fillId="0" borderId="13" xfId="0" applyFont="1" applyFill="1" applyBorder="1" applyAlignment="1" applyProtection="1">
      <alignment horizontal="left" vertical="center" wrapText="1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2" fontId="8" fillId="34" borderId="14" xfId="0" applyNumberFormat="1" applyFont="1" applyFill="1" applyBorder="1" applyAlignment="1" applyProtection="1">
      <alignment horizontal="center" vertical="center"/>
      <protection locked="0"/>
    </xf>
    <xf numFmtId="2" fontId="8" fillId="34" borderId="0" xfId="0" applyNumberFormat="1" applyFont="1" applyFill="1" applyBorder="1" applyAlignment="1" applyProtection="1">
      <alignment horizontal="center" vertical="center"/>
      <protection locked="0"/>
    </xf>
    <xf numFmtId="2" fontId="8" fillId="34" borderId="15" xfId="0" applyNumberFormat="1" applyFont="1" applyFill="1" applyBorder="1" applyAlignment="1" applyProtection="1">
      <alignment horizontal="center" vertical="center"/>
      <protection locked="0"/>
    </xf>
    <xf numFmtId="2" fontId="8" fillId="34" borderId="11" xfId="0" applyNumberFormat="1" applyFont="1" applyFill="1" applyBorder="1" applyAlignment="1" applyProtection="1">
      <alignment horizontal="center" vertical="center"/>
      <protection locked="0"/>
    </xf>
    <xf numFmtId="2" fontId="8" fillId="34" borderId="12" xfId="0" applyNumberFormat="1" applyFont="1" applyFill="1" applyBorder="1" applyAlignment="1" applyProtection="1">
      <alignment horizontal="center" vertical="center"/>
      <protection locked="0"/>
    </xf>
    <xf numFmtId="2" fontId="8" fillId="34" borderId="13" xfId="0" applyNumberFormat="1" applyFont="1" applyFill="1" applyBorder="1" applyAlignment="1" applyProtection="1">
      <alignment horizontal="center" vertical="center"/>
      <protection locked="0"/>
    </xf>
    <xf numFmtId="2" fontId="8" fillId="34" borderId="61" xfId="0" applyNumberFormat="1" applyFont="1" applyFill="1" applyBorder="1" applyAlignment="1" applyProtection="1">
      <alignment horizontal="center" vertical="center"/>
      <protection locked="0"/>
    </xf>
    <xf numFmtId="2" fontId="8" fillId="34" borderId="62" xfId="0" applyNumberFormat="1" applyFont="1" applyFill="1" applyBorder="1" applyAlignment="1" applyProtection="1">
      <alignment horizontal="center" vertical="center"/>
      <protection locked="0"/>
    </xf>
    <xf numFmtId="2" fontId="8" fillId="34" borderId="63" xfId="0" applyNumberFormat="1" applyFont="1" applyFill="1" applyBorder="1" applyAlignment="1" applyProtection="1">
      <alignment horizontal="center" vertical="center"/>
      <protection locked="0"/>
    </xf>
    <xf numFmtId="2" fontId="8" fillId="34" borderId="26" xfId="0" applyNumberFormat="1" applyFont="1" applyFill="1" applyBorder="1" applyAlignment="1" applyProtection="1">
      <alignment horizontal="center" vertical="center"/>
      <protection locked="0"/>
    </xf>
    <xf numFmtId="2" fontId="8" fillId="34" borderId="27" xfId="0" applyNumberFormat="1" applyFont="1" applyFill="1" applyBorder="1" applyAlignment="1" applyProtection="1">
      <alignment horizontal="center" vertical="center"/>
      <protection locked="0"/>
    </xf>
    <xf numFmtId="2" fontId="8" fillId="34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left" vertical="center" wrapText="1"/>
      <protection locked="0"/>
    </xf>
    <xf numFmtId="0" fontId="8" fillId="0" borderId="18" xfId="0" applyFont="1" applyFill="1" applyBorder="1" applyAlignment="1" applyProtection="1">
      <alignment horizontal="left" vertical="center" wrapText="1"/>
      <protection locked="0"/>
    </xf>
    <xf numFmtId="0" fontId="8" fillId="0" borderId="19" xfId="0" applyFont="1" applyFill="1" applyBorder="1" applyAlignment="1" applyProtection="1">
      <alignment horizontal="left" vertical="center" wrapText="1"/>
      <protection locked="0"/>
    </xf>
    <xf numFmtId="0" fontId="8" fillId="0" borderId="61" xfId="0" applyFont="1" applyFill="1" applyBorder="1" applyAlignment="1" applyProtection="1">
      <alignment horizontal="left" vertical="center" wrapText="1"/>
      <protection locked="0"/>
    </xf>
    <xf numFmtId="0" fontId="8" fillId="0" borderId="62" xfId="0" applyFont="1" applyFill="1" applyBorder="1" applyAlignment="1" applyProtection="1">
      <alignment horizontal="left" vertical="center" wrapText="1"/>
      <protection locked="0"/>
    </xf>
    <xf numFmtId="0" fontId="8" fillId="0" borderId="63" xfId="0" applyFont="1" applyFill="1" applyBorder="1" applyAlignment="1" applyProtection="1">
      <alignment horizontal="left" vertical="center" wrapText="1"/>
      <protection locked="0"/>
    </xf>
    <xf numFmtId="0" fontId="8" fillId="0" borderId="26" xfId="0" applyFont="1" applyFill="1" applyBorder="1" applyAlignment="1" applyProtection="1">
      <alignment horizontal="left" vertical="center" wrapText="1"/>
      <protection locked="0"/>
    </xf>
    <xf numFmtId="0" fontId="8" fillId="0" borderId="27" xfId="0" applyFont="1" applyFill="1" applyBorder="1" applyAlignment="1" applyProtection="1">
      <alignment horizontal="left" vertical="center" wrapText="1"/>
      <protection locked="0"/>
    </xf>
    <xf numFmtId="0" fontId="8" fillId="0" borderId="28" xfId="0" applyFont="1" applyFill="1" applyBorder="1" applyAlignment="1" applyProtection="1">
      <alignment horizontal="left" vertical="center" wrapText="1"/>
      <protection locked="0"/>
    </xf>
    <xf numFmtId="0" fontId="23" fillId="0" borderId="61" xfId="0" applyFont="1" applyBorder="1" applyAlignment="1" applyProtection="1">
      <alignment horizontal="center" vertical="center"/>
      <protection locked="0"/>
    </xf>
    <xf numFmtId="0" fontId="8" fillId="0" borderId="62" xfId="0" applyFont="1" applyBorder="1" applyAlignment="1" applyProtection="1">
      <alignment horizontal="center" vertical="center"/>
      <protection locked="0"/>
    </xf>
    <xf numFmtId="0" fontId="8" fillId="0" borderId="63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2" fontId="8" fillId="34" borderId="17" xfId="0" applyNumberFormat="1" applyFont="1" applyFill="1" applyBorder="1" applyAlignment="1" applyProtection="1">
      <alignment horizontal="center" vertical="center"/>
      <protection locked="0"/>
    </xf>
    <xf numFmtId="2" fontId="8" fillId="34" borderId="18" xfId="0" applyNumberFormat="1" applyFont="1" applyFill="1" applyBorder="1" applyAlignment="1" applyProtection="1">
      <alignment horizontal="center" vertical="center"/>
      <protection locked="0"/>
    </xf>
    <xf numFmtId="2" fontId="8" fillId="34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62" xfId="0" applyFont="1" applyBorder="1" applyAlignment="1" applyProtection="1">
      <alignment horizontal="center" vertical="center"/>
      <protection locked="0"/>
    </xf>
    <xf numFmtId="2" fontId="8" fillId="0" borderId="38" xfId="0" applyNumberFormat="1" applyFont="1" applyBorder="1" applyAlignment="1" applyProtection="1">
      <alignment horizontal="center" vertical="center"/>
      <protection locked="0"/>
    </xf>
    <xf numFmtId="2" fontId="8" fillId="0" borderId="39" xfId="0" applyNumberFormat="1" applyFont="1" applyBorder="1" applyAlignment="1" applyProtection="1">
      <alignment horizontal="center" vertical="center"/>
      <protection locked="0"/>
    </xf>
    <xf numFmtId="2" fontId="8" fillId="0" borderId="40" xfId="0" applyNumberFormat="1" applyFont="1" applyBorder="1" applyAlignment="1" applyProtection="1">
      <alignment horizontal="center" vertical="center"/>
      <protection locked="0"/>
    </xf>
    <xf numFmtId="0" fontId="20" fillId="0" borderId="42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19" fillId="0" borderId="38" xfId="0" applyFont="1" applyBorder="1" applyAlignment="1" applyProtection="1">
      <alignment horizontal="center" vertical="center"/>
      <protection locked="0"/>
    </xf>
    <xf numFmtId="0" fontId="19" fillId="0" borderId="39" xfId="0" applyFont="1" applyBorder="1" applyAlignment="1" applyProtection="1">
      <alignment horizontal="center" vertical="center"/>
      <protection locked="0"/>
    </xf>
    <xf numFmtId="0" fontId="19" fillId="0" borderId="40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20" fillId="0" borderId="17" xfId="0" applyFont="1" applyBorder="1" applyAlignment="1" applyProtection="1">
      <alignment horizontal="center" vertical="center"/>
      <protection locked="0"/>
    </xf>
    <xf numFmtId="0" fontId="19" fillId="0" borderId="18" xfId="0" applyFont="1" applyBorder="1" applyAlignment="1" applyProtection="1">
      <alignment horizontal="center" vertical="center"/>
      <protection locked="0"/>
    </xf>
    <xf numFmtId="0" fontId="19" fillId="0" borderId="19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ill>
        <patternFill>
          <bgColor indexed="26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6"/>
        </patternFill>
      </fill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133350</xdr:rowOff>
    </xdr:from>
    <xdr:to>
      <xdr:col>1</xdr:col>
      <xdr:colOff>161925</xdr:colOff>
      <xdr:row>19</xdr:row>
      <xdr:rowOff>104775</xdr:rowOff>
    </xdr:to>
    <xdr:sp>
      <xdr:nvSpPr>
        <xdr:cNvPr id="1" name="Oval 1"/>
        <xdr:cNvSpPr>
          <a:spLocks/>
        </xdr:cNvSpPr>
      </xdr:nvSpPr>
      <xdr:spPr>
        <a:xfrm>
          <a:off x="209550" y="3390900"/>
          <a:ext cx="16192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</xdr:colOff>
      <xdr:row>33</xdr:row>
      <xdr:rowOff>171450</xdr:rowOff>
    </xdr:from>
    <xdr:to>
      <xdr:col>1</xdr:col>
      <xdr:colOff>114300</xdr:colOff>
      <xdr:row>34</xdr:row>
      <xdr:rowOff>142875</xdr:rowOff>
    </xdr:to>
    <xdr:sp>
      <xdr:nvSpPr>
        <xdr:cNvPr id="2" name="Oval 2"/>
        <xdr:cNvSpPr>
          <a:spLocks/>
        </xdr:cNvSpPr>
      </xdr:nvSpPr>
      <xdr:spPr>
        <a:xfrm>
          <a:off x="152400" y="6143625"/>
          <a:ext cx="1714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4">
    <tabColor indexed="12"/>
  </sheetPr>
  <dimension ref="A1:AM58"/>
  <sheetViews>
    <sheetView showGridLines="0" tabSelected="1" zoomScalePageLayoutView="0" workbookViewId="0" topLeftCell="A1">
      <selection activeCell="AT32" sqref="AT32"/>
    </sheetView>
  </sheetViews>
  <sheetFormatPr defaultColWidth="2.75390625" defaultRowHeight="14.25" customHeight="1"/>
  <cols>
    <col min="1" max="1" width="2.75390625" style="3" customWidth="1"/>
    <col min="2" max="2" width="3.625" style="3" customWidth="1"/>
    <col min="3" max="16384" width="2.75390625" style="3" customWidth="1"/>
  </cols>
  <sheetData>
    <row r="1" spans="1:39" ht="14.25" customHeight="1" thickBot="1">
      <c r="A1" s="4"/>
      <c r="B1" s="8"/>
      <c r="C1" s="29" t="s">
        <v>95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3"/>
      <c r="AK1" s="34"/>
      <c r="AM1" s="2"/>
    </row>
    <row r="2" spans="1:39" ht="14.25" customHeight="1" thickBot="1">
      <c r="A2" s="4"/>
      <c r="B2" s="4"/>
      <c r="C2" s="31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9"/>
      <c r="AK2" s="25"/>
      <c r="AM2" s="2"/>
    </row>
    <row r="3" spans="1:39" ht="14.25" customHeight="1" thickTop="1">
      <c r="A3" s="4"/>
      <c r="B3" s="4"/>
      <c r="C3" s="40" t="s">
        <v>12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2"/>
      <c r="T3" s="20"/>
      <c r="U3" s="40" t="s">
        <v>13</v>
      </c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2"/>
      <c r="AL3" s="20"/>
      <c r="AM3" s="2"/>
    </row>
    <row r="4" spans="1:39" ht="14.25" customHeight="1">
      <c r="A4" s="4"/>
      <c r="B4" s="4"/>
      <c r="C4" s="43" t="s">
        <v>14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5" t="s">
        <v>59</v>
      </c>
      <c r="P4" s="45"/>
      <c r="Q4" s="46">
        <v>0.219</v>
      </c>
      <c r="R4" s="46"/>
      <c r="S4" s="47"/>
      <c r="T4" s="20"/>
      <c r="U4" s="53" t="s">
        <v>65</v>
      </c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5" t="s">
        <v>17</v>
      </c>
      <c r="AH4" s="55"/>
      <c r="AI4" s="55">
        <v>700</v>
      </c>
      <c r="AJ4" s="55"/>
      <c r="AK4" s="56"/>
      <c r="AL4" s="20"/>
      <c r="AM4" s="2"/>
    </row>
    <row r="5" spans="1:39" ht="14.25" customHeight="1">
      <c r="A5" s="4"/>
      <c r="B5" s="4"/>
      <c r="C5" s="43" t="s">
        <v>26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5" t="s">
        <v>25</v>
      </c>
      <c r="P5" s="45"/>
      <c r="Q5" s="46">
        <v>0.006</v>
      </c>
      <c r="R5" s="46"/>
      <c r="S5" s="47"/>
      <c r="T5" s="20"/>
      <c r="U5" s="53" t="s">
        <v>27</v>
      </c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5" t="s">
        <v>83</v>
      </c>
      <c r="AH5" s="55"/>
      <c r="AI5" s="55">
        <v>0.005</v>
      </c>
      <c r="AJ5" s="55"/>
      <c r="AK5" s="56"/>
      <c r="AL5" s="20"/>
      <c r="AM5" s="2"/>
    </row>
    <row r="6" spans="1:39" ht="14.25" customHeight="1">
      <c r="A6" s="4"/>
      <c r="B6" s="4"/>
      <c r="C6" s="43" t="s">
        <v>61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5" t="s">
        <v>60</v>
      </c>
      <c r="P6" s="45"/>
      <c r="Q6" s="46">
        <v>0.6</v>
      </c>
      <c r="R6" s="46"/>
      <c r="S6" s="47"/>
      <c r="T6" s="20"/>
      <c r="U6" s="53" t="s">
        <v>66</v>
      </c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1" t="s">
        <v>77</v>
      </c>
      <c r="AH6" s="52"/>
      <c r="AI6" s="55">
        <v>900</v>
      </c>
      <c r="AJ6" s="55"/>
      <c r="AK6" s="56"/>
      <c r="AL6" s="20"/>
      <c r="AM6" s="2"/>
    </row>
    <row r="7" spans="1:39" ht="14.25" customHeight="1">
      <c r="A7" s="4"/>
      <c r="B7" s="4"/>
      <c r="C7" s="43" t="s">
        <v>63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8" t="s">
        <v>57</v>
      </c>
      <c r="P7" s="153"/>
      <c r="Q7" s="46">
        <v>0.55</v>
      </c>
      <c r="R7" s="46"/>
      <c r="S7" s="47"/>
      <c r="T7" s="20"/>
      <c r="U7" s="53" t="s">
        <v>48</v>
      </c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5" t="s">
        <v>84</v>
      </c>
      <c r="AH7" s="55"/>
      <c r="AI7" s="55">
        <v>300</v>
      </c>
      <c r="AJ7" s="55"/>
      <c r="AK7" s="56"/>
      <c r="AL7" s="20"/>
      <c r="AM7" s="2"/>
    </row>
    <row r="8" spans="1:39" ht="14.25" customHeight="1">
      <c r="A8" s="4"/>
      <c r="B8" s="4"/>
      <c r="C8" s="43" t="s">
        <v>64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8" t="s">
        <v>62</v>
      </c>
      <c r="P8" s="153"/>
      <c r="Q8" s="46">
        <v>1.1</v>
      </c>
      <c r="R8" s="46"/>
      <c r="S8" s="47"/>
      <c r="T8" s="20"/>
      <c r="U8" s="53" t="s">
        <v>67</v>
      </c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1" t="s">
        <v>78</v>
      </c>
      <c r="AH8" s="52"/>
      <c r="AI8" s="55">
        <v>7850</v>
      </c>
      <c r="AJ8" s="55"/>
      <c r="AK8" s="56"/>
      <c r="AL8" s="20"/>
      <c r="AM8" s="2"/>
    </row>
    <row r="9" spans="1:39" ht="14.25" customHeight="1">
      <c r="A9" s="4"/>
      <c r="B9" s="4"/>
      <c r="C9" s="43" t="s">
        <v>30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8" t="s">
        <v>24</v>
      </c>
      <c r="P9" s="153"/>
      <c r="Q9" s="46">
        <v>1.2</v>
      </c>
      <c r="R9" s="46"/>
      <c r="S9" s="47"/>
      <c r="T9" s="20"/>
      <c r="U9" s="53" t="s">
        <v>31</v>
      </c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5" t="s">
        <v>15</v>
      </c>
      <c r="AH9" s="55"/>
      <c r="AI9" s="55">
        <v>9.81</v>
      </c>
      <c r="AJ9" s="55"/>
      <c r="AK9" s="56"/>
      <c r="AL9" s="20"/>
      <c r="AM9" s="2"/>
    </row>
    <row r="10" spans="1:39" ht="14.25" customHeight="1">
      <c r="A10" s="4"/>
      <c r="B10" s="4"/>
      <c r="C10" s="43" t="s">
        <v>68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5" t="s">
        <v>85</v>
      </c>
      <c r="P10" s="45"/>
      <c r="Q10" s="46">
        <v>200</v>
      </c>
      <c r="R10" s="46"/>
      <c r="S10" s="47"/>
      <c r="T10" s="20"/>
      <c r="U10" s="53" t="s">
        <v>23</v>
      </c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1" t="s">
        <v>79</v>
      </c>
      <c r="AH10" s="52"/>
      <c r="AI10" s="55">
        <v>1.1</v>
      </c>
      <c r="AJ10" s="55"/>
      <c r="AK10" s="56"/>
      <c r="AL10" s="20"/>
      <c r="AM10" s="2"/>
    </row>
    <row r="11" spans="1:39" ht="14.25" customHeight="1">
      <c r="A11" s="4"/>
      <c r="B11" s="4"/>
      <c r="C11" s="35" t="s">
        <v>28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7" t="s">
        <v>29</v>
      </c>
      <c r="P11" s="37"/>
      <c r="Q11" s="38">
        <v>0.5</v>
      </c>
      <c r="R11" s="38"/>
      <c r="S11" s="39"/>
      <c r="T11" s="20"/>
      <c r="U11" s="53" t="s">
        <v>39</v>
      </c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1" t="s">
        <v>80</v>
      </c>
      <c r="AH11" s="52"/>
      <c r="AI11" s="55">
        <v>1.1</v>
      </c>
      <c r="AJ11" s="55"/>
      <c r="AK11" s="56"/>
      <c r="AL11" s="20"/>
      <c r="AM11" s="2"/>
    </row>
    <row r="12" spans="1:39" ht="14.25" customHeight="1">
      <c r="A12" s="5"/>
      <c r="B12" s="5"/>
      <c r="C12" s="43" t="s">
        <v>28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8" t="s">
        <v>16</v>
      </c>
      <c r="P12" s="49"/>
      <c r="Q12" s="46">
        <v>1.22</v>
      </c>
      <c r="R12" s="46"/>
      <c r="S12" s="47"/>
      <c r="T12" s="20"/>
      <c r="U12" s="53" t="s">
        <v>40</v>
      </c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1" t="s">
        <v>81</v>
      </c>
      <c r="AH12" s="52"/>
      <c r="AI12" s="55">
        <v>1.4</v>
      </c>
      <c r="AJ12" s="55"/>
      <c r="AK12" s="56"/>
      <c r="AL12" s="20"/>
      <c r="AM12" s="2"/>
    </row>
    <row r="13" spans="1:39" ht="14.25" customHeight="1">
      <c r="A13" s="5"/>
      <c r="B13" s="5"/>
      <c r="C13" s="43" t="s">
        <v>49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51" t="s">
        <v>58</v>
      </c>
      <c r="P13" s="52"/>
      <c r="Q13" s="46">
        <v>1.15</v>
      </c>
      <c r="R13" s="46"/>
      <c r="S13" s="47"/>
      <c r="T13" s="1"/>
      <c r="U13" s="53" t="s">
        <v>41</v>
      </c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1" t="s">
        <v>82</v>
      </c>
      <c r="AH13" s="52"/>
      <c r="AI13" s="55">
        <v>1.3</v>
      </c>
      <c r="AJ13" s="55"/>
      <c r="AK13" s="56"/>
      <c r="AL13" s="20"/>
      <c r="AM13" s="2"/>
    </row>
    <row r="14" spans="1:39" ht="14.25" customHeight="1">
      <c r="A14" s="5"/>
      <c r="B14" s="5"/>
      <c r="C14" s="179" t="s">
        <v>51</v>
      </c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1" t="s">
        <v>50</v>
      </c>
      <c r="P14" s="182"/>
      <c r="Q14" s="173">
        <v>1</v>
      </c>
      <c r="R14" s="173"/>
      <c r="S14" s="174"/>
      <c r="T14" s="1"/>
      <c r="U14" s="167" t="s">
        <v>72</v>
      </c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9" t="s">
        <v>71</v>
      </c>
      <c r="AH14" s="170"/>
      <c r="AI14" s="154">
        <v>1.2</v>
      </c>
      <c r="AJ14" s="154"/>
      <c r="AK14" s="155"/>
      <c r="AL14" s="20"/>
      <c r="AM14" s="2"/>
    </row>
    <row r="15" spans="1:39" ht="14.25" customHeight="1" thickBot="1">
      <c r="A15" s="5"/>
      <c r="B15" s="5"/>
      <c r="C15" s="183" t="s">
        <v>98</v>
      </c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5" t="s">
        <v>89</v>
      </c>
      <c r="P15" s="186"/>
      <c r="Q15" s="171">
        <v>1</v>
      </c>
      <c r="R15" s="171"/>
      <c r="S15" s="172"/>
      <c r="T15" s="1"/>
      <c r="U15" s="183" t="s">
        <v>86</v>
      </c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273" t="s">
        <v>101</v>
      </c>
      <c r="AH15" s="273"/>
      <c r="AI15" s="171">
        <v>206000</v>
      </c>
      <c r="AJ15" s="171"/>
      <c r="AK15" s="172"/>
      <c r="AL15" s="20"/>
      <c r="AM15" s="2"/>
    </row>
    <row r="16" spans="1:39" ht="14.25" customHeight="1">
      <c r="A16" s="5"/>
      <c r="B16" s="5"/>
      <c r="C16" s="2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24"/>
      <c r="AL16" s="21"/>
      <c r="AM16" s="2"/>
    </row>
    <row r="17" spans="1:39" ht="14.25" customHeight="1" thickBot="1">
      <c r="A17" s="5"/>
      <c r="B17" s="5"/>
      <c r="C17" s="2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3"/>
      <c r="AL17" s="21"/>
      <c r="AM17" s="2"/>
    </row>
    <row r="18" spans="1:39" ht="14.25" customHeight="1" thickBot="1">
      <c r="A18" s="5"/>
      <c r="B18" s="5"/>
      <c r="C18" s="159" t="s">
        <v>18</v>
      </c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1"/>
      <c r="AL18" s="21"/>
      <c r="AM18" s="2"/>
    </row>
    <row r="19" spans="1:39" ht="14.25" customHeight="1" thickBot="1">
      <c r="A19" s="5"/>
      <c r="B19" s="5"/>
      <c r="C19" s="175" t="s">
        <v>19</v>
      </c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5" t="s">
        <v>32</v>
      </c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7"/>
      <c r="AG19" s="178" t="s">
        <v>20</v>
      </c>
      <c r="AH19" s="178"/>
      <c r="AI19" s="162" t="s">
        <v>21</v>
      </c>
      <c r="AJ19" s="163"/>
      <c r="AK19" s="164"/>
      <c r="AL19" s="20"/>
      <c r="AM19" s="2"/>
    </row>
    <row r="20" spans="1:39" ht="14.25" customHeight="1">
      <c r="A20" s="5"/>
      <c r="B20" s="5"/>
      <c r="C20" s="165" t="s">
        <v>73</v>
      </c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278" t="s">
        <v>42</v>
      </c>
      <c r="V20" s="279"/>
      <c r="W20" s="279"/>
      <c r="X20" s="279"/>
      <c r="Y20" s="279"/>
      <c r="Z20" s="279"/>
      <c r="AA20" s="279"/>
      <c r="AB20" s="279"/>
      <c r="AC20" s="279"/>
      <c r="AD20" s="279"/>
      <c r="AE20" s="279"/>
      <c r="AF20" s="280"/>
      <c r="AG20" s="263" t="s">
        <v>35</v>
      </c>
      <c r="AH20" s="263"/>
      <c r="AI20" s="156">
        <f>PI()*AI8*AI9*(Q4-Q5)*Q5</f>
        <v>309.18569379015315</v>
      </c>
      <c r="AJ20" s="157"/>
      <c r="AK20" s="158"/>
      <c r="AL20" s="20"/>
      <c r="AM20" s="2"/>
    </row>
    <row r="21" spans="1:39" ht="14.25" customHeight="1">
      <c r="A21" s="5"/>
      <c r="B21" s="5"/>
      <c r="C21" s="190" t="s">
        <v>46</v>
      </c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2" t="s">
        <v>47</v>
      </c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4"/>
      <c r="AG21" s="195" t="s">
        <v>36</v>
      </c>
      <c r="AH21" s="196"/>
      <c r="AI21" s="197">
        <f>10*Q6*(Q4-2*Q5)^2</f>
        <v>0.257094</v>
      </c>
      <c r="AJ21" s="198"/>
      <c r="AK21" s="199"/>
      <c r="AL21" s="20"/>
      <c r="AM21" s="2"/>
    </row>
    <row r="22" spans="1:39" ht="14.25" customHeight="1">
      <c r="A22" s="5"/>
      <c r="B22" s="5"/>
      <c r="C22" s="190" t="s">
        <v>74</v>
      </c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200" t="s">
        <v>43</v>
      </c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4"/>
      <c r="AG22" s="195" t="s">
        <v>37</v>
      </c>
      <c r="AH22" s="196"/>
      <c r="AI22" s="187">
        <f>0.4*AI4*Q4</f>
        <v>61.32</v>
      </c>
      <c r="AJ22" s="188"/>
      <c r="AK22" s="189"/>
      <c r="AL22" s="20"/>
      <c r="AM22" s="2"/>
    </row>
    <row r="23" spans="1:39" ht="14.25" customHeight="1">
      <c r="A23" s="5"/>
      <c r="B23" s="5"/>
      <c r="C23" s="210" t="s">
        <v>75</v>
      </c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2" t="s">
        <v>44</v>
      </c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4"/>
      <c r="AG23" s="215" t="s">
        <v>38</v>
      </c>
      <c r="AH23" s="216"/>
      <c r="AI23" s="217">
        <f>1.9*AI5*AI6*Q4</f>
        <v>1.8724499999999997</v>
      </c>
      <c r="AJ23" s="218"/>
      <c r="AK23" s="219"/>
      <c r="AL23" s="20"/>
      <c r="AM23" s="2"/>
    </row>
    <row r="24" spans="1:39" ht="14.25" customHeight="1">
      <c r="A24" s="5"/>
      <c r="B24" s="5"/>
      <c r="C24" s="190" t="s">
        <v>93</v>
      </c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2" t="s">
        <v>45</v>
      </c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4"/>
      <c r="AG24" s="216" t="s">
        <v>69</v>
      </c>
      <c r="AH24" s="216"/>
      <c r="AI24" s="187">
        <f>AI7*Q4*Q11*(1+0.7*Q12)</f>
        <v>60.90390000000001</v>
      </c>
      <c r="AJ24" s="188"/>
      <c r="AK24" s="189"/>
      <c r="AL24" s="20"/>
      <c r="AM24" s="2"/>
    </row>
    <row r="25" spans="1:39" ht="14.25" customHeight="1">
      <c r="A25" s="5"/>
      <c r="B25" s="5"/>
      <c r="C25" s="190" t="s">
        <v>92</v>
      </c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272" t="s">
        <v>76</v>
      </c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4"/>
      <c r="AG25" s="196" t="s">
        <v>33</v>
      </c>
      <c r="AH25" s="196"/>
      <c r="AI25" s="187">
        <f>AI10*AI20+AI11*AI21+AI12*AI22+AI24*AI14</f>
        <v>499.3197465691685</v>
      </c>
      <c r="AJ25" s="188"/>
      <c r="AK25" s="189"/>
      <c r="AL25" s="20"/>
      <c r="AM25" s="2"/>
    </row>
    <row r="26" spans="1:39" ht="14.25" customHeight="1" thickBot="1">
      <c r="A26" s="5"/>
      <c r="B26" s="5"/>
      <c r="C26" s="220" t="s">
        <v>56</v>
      </c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74" t="s">
        <v>52</v>
      </c>
      <c r="V26" s="275"/>
      <c r="W26" s="275"/>
      <c r="X26" s="275"/>
      <c r="Y26" s="275"/>
      <c r="Z26" s="275"/>
      <c r="AA26" s="275"/>
      <c r="AB26" s="275"/>
      <c r="AC26" s="275"/>
      <c r="AD26" s="275"/>
      <c r="AE26" s="275"/>
      <c r="AF26" s="276"/>
      <c r="AG26" s="277" t="s">
        <v>70</v>
      </c>
      <c r="AH26" s="277"/>
      <c r="AI26" s="269">
        <f>Q10/Q13</f>
        <v>173.91304347826087</v>
      </c>
      <c r="AJ26" s="270"/>
      <c r="AK26" s="271"/>
      <c r="AL26" s="20"/>
      <c r="AM26" s="2"/>
    </row>
    <row r="27" spans="1:39" ht="14.25" customHeight="1" thickBot="1">
      <c r="A27" s="5"/>
      <c r="B27" s="5"/>
      <c r="C27" s="159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1"/>
      <c r="AL27" s="20"/>
      <c r="AM27" s="2"/>
    </row>
    <row r="28" spans="1:39" ht="14.25" customHeight="1">
      <c r="A28" s="5"/>
      <c r="B28" s="5"/>
      <c r="C28" s="248" t="s">
        <v>99</v>
      </c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50"/>
      <c r="S28" s="206" t="s">
        <v>97</v>
      </c>
      <c r="T28" s="207"/>
      <c r="U28" s="207"/>
      <c r="V28" s="207"/>
      <c r="W28" s="207"/>
      <c r="X28" s="207"/>
      <c r="Y28" s="207"/>
      <c r="Z28" s="207"/>
      <c r="AA28" s="201" t="s">
        <v>53</v>
      </c>
      <c r="AB28" s="201"/>
      <c r="AC28" s="201"/>
      <c r="AD28" s="201"/>
      <c r="AE28" s="202" t="s">
        <v>55</v>
      </c>
      <c r="AF28" s="203"/>
      <c r="AG28" s="263" t="s">
        <v>87</v>
      </c>
      <c r="AH28" s="263"/>
      <c r="AI28" s="265">
        <f>Q15*(((Q4-Q5)*(3*PI()*Q5*AI26*1000000*Q7/AI25)^0.5)*((1-0.75*((Q8*Q6*1000000*(Q4-2*Q5)/(2*Q5*AI26*1000000*Q7))^2))^0.25))</f>
        <v>22.11001583992667</v>
      </c>
      <c r="AJ28" s="266"/>
      <c r="AK28" s="267"/>
      <c r="AL28" s="20"/>
      <c r="AM28" s="2"/>
    </row>
    <row r="29" spans="1:39" ht="14.25" customHeight="1">
      <c r="A29" s="5"/>
      <c r="B29" s="5"/>
      <c r="C29" s="222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4"/>
      <c r="S29" s="208"/>
      <c r="T29" s="209"/>
      <c r="U29" s="209"/>
      <c r="V29" s="209"/>
      <c r="W29" s="209"/>
      <c r="X29" s="209"/>
      <c r="Y29" s="209"/>
      <c r="Z29" s="209"/>
      <c r="AA29" s="268" t="s">
        <v>54</v>
      </c>
      <c r="AB29" s="268"/>
      <c r="AC29" s="268"/>
      <c r="AD29" s="268"/>
      <c r="AE29" s="204"/>
      <c r="AF29" s="205"/>
      <c r="AG29" s="234"/>
      <c r="AH29" s="234"/>
      <c r="AI29" s="236"/>
      <c r="AJ29" s="237"/>
      <c r="AK29" s="238"/>
      <c r="AL29" s="20"/>
      <c r="AM29" s="2"/>
    </row>
    <row r="30" spans="1:39" ht="14.25" customHeight="1">
      <c r="A30" s="5"/>
      <c r="B30" s="5"/>
      <c r="C30" s="251" t="s">
        <v>100</v>
      </c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3"/>
      <c r="S30" s="257" t="s">
        <v>96</v>
      </c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9"/>
      <c r="AG30" s="216" t="s">
        <v>88</v>
      </c>
      <c r="AH30" s="216"/>
      <c r="AI30" s="242">
        <f>Q15*1.3*Q9*Q4*(AI15*1000000*Q5/AI25)^0.25</f>
        <v>13.55122778667675</v>
      </c>
      <c r="AJ30" s="243"/>
      <c r="AK30" s="244"/>
      <c r="AL30" s="20"/>
      <c r="AM30" s="2"/>
    </row>
    <row r="31" spans="1:39" ht="14.25" customHeight="1">
      <c r="A31" s="5"/>
      <c r="B31" s="5"/>
      <c r="C31" s="254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6"/>
      <c r="S31" s="260"/>
      <c r="T31" s="261"/>
      <c r="U31" s="261"/>
      <c r="V31" s="261"/>
      <c r="W31" s="261"/>
      <c r="X31" s="261"/>
      <c r="Y31" s="261"/>
      <c r="Z31" s="261"/>
      <c r="AA31" s="261"/>
      <c r="AB31" s="261"/>
      <c r="AC31" s="261"/>
      <c r="AD31" s="261"/>
      <c r="AE31" s="261"/>
      <c r="AF31" s="262"/>
      <c r="AG31" s="264"/>
      <c r="AH31" s="264"/>
      <c r="AI31" s="245"/>
      <c r="AJ31" s="246"/>
      <c r="AK31" s="247"/>
      <c r="AL31" s="20"/>
      <c r="AM31" s="2"/>
    </row>
    <row r="32" spans="1:39" ht="14.25" customHeight="1">
      <c r="A32" s="5"/>
      <c r="B32" s="5"/>
      <c r="C32" s="222" t="s">
        <v>90</v>
      </c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4"/>
      <c r="S32" s="228" t="s">
        <v>91</v>
      </c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30"/>
      <c r="AG32" s="234" t="s">
        <v>88</v>
      </c>
      <c r="AH32" s="234"/>
      <c r="AI32" s="236">
        <f>0.8*AI30</f>
        <v>10.8409822293414</v>
      </c>
      <c r="AJ32" s="237"/>
      <c r="AK32" s="238"/>
      <c r="AL32" s="20"/>
      <c r="AM32" s="2"/>
    </row>
    <row r="33" spans="1:39" ht="14.25" customHeight="1" thickBot="1">
      <c r="A33" s="5"/>
      <c r="B33" s="5"/>
      <c r="C33" s="225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7"/>
      <c r="S33" s="231"/>
      <c r="T33" s="232"/>
      <c r="U33" s="232"/>
      <c r="V33" s="232"/>
      <c r="W33" s="232"/>
      <c r="X33" s="232"/>
      <c r="Y33" s="232"/>
      <c r="Z33" s="232"/>
      <c r="AA33" s="232"/>
      <c r="AB33" s="232"/>
      <c r="AC33" s="232"/>
      <c r="AD33" s="232"/>
      <c r="AE33" s="232"/>
      <c r="AF33" s="233"/>
      <c r="AG33" s="235"/>
      <c r="AH33" s="235"/>
      <c r="AI33" s="239"/>
      <c r="AJ33" s="240"/>
      <c r="AK33" s="241"/>
      <c r="AL33" s="20"/>
      <c r="AM33" s="2"/>
    </row>
    <row r="34" spans="1:37" ht="14.25" customHeight="1">
      <c r="A34" s="5"/>
      <c r="B34" s="5"/>
      <c r="C34" s="26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8"/>
    </row>
    <row r="35" spans="1:37" ht="14.25" customHeight="1">
      <c r="A35" s="5"/>
      <c r="B35" s="5"/>
      <c r="C35" s="2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3"/>
    </row>
    <row r="36" spans="1:37" ht="14.25" customHeight="1">
      <c r="A36" s="5"/>
      <c r="B36" s="5"/>
      <c r="C36" s="22"/>
      <c r="D36" s="50" t="s">
        <v>102</v>
      </c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23"/>
    </row>
    <row r="37" spans="1:37" ht="14.25" customHeight="1">
      <c r="A37" s="5"/>
      <c r="B37" s="5"/>
      <c r="C37" s="22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23"/>
    </row>
    <row r="38" spans="1:37" ht="14.25" customHeight="1">
      <c r="A38" s="5"/>
      <c r="B38" s="5"/>
      <c r="C38" s="22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23"/>
    </row>
    <row r="39" spans="1:37" ht="14.25" customHeight="1">
      <c r="A39" s="5"/>
      <c r="B39" s="5"/>
      <c r="C39" s="22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23"/>
    </row>
    <row r="40" spans="1:37" ht="14.25" customHeight="1">
      <c r="A40" s="5"/>
      <c r="B40" s="5"/>
      <c r="C40" s="22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23"/>
    </row>
    <row r="41" spans="1:37" ht="14.25" customHeight="1" thickBot="1">
      <c r="A41" s="6"/>
      <c r="B41" s="7"/>
      <c r="C41" s="2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3"/>
    </row>
    <row r="42" spans="1:37" ht="14.25" customHeight="1">
      <c r="A42" s="77" t="s">
        <v>9</v>
      </c>
      <c r="B42" s="60"/>
      <c r="C42" s="2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3"/>
    </row>
    <row r="43" spans="1:37" ht="14.25" customHeight="1">
      <c r="A43" s="78"/>
      <c r="B43" s="61"/>
      <c r="C43" s="2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3"/>
    </row>
    <row r="44" spans="1:37" ht="14.25" customHeight="1">
      <c r="A44" s="78"/>
      <c r="B44" s="61"/>
      <c r="C44" s="2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3"/>
    </row>
    <row r="45" spans="1:37" ht="14.25" customHeight="1">
      <c r="A45" s="78"/>
      <c r="B45" s="61"/>
      <c r="C45" s="2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3"/>
    </row>
    <row r="46" spans="1:37" ht="14.25" customHeight="1" thickBot="1">
      <c r="A46" s="79"/>
      <c r="B46" s="62"/>
      <c r="C46" s="2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3"/>
    </row>
    <row r="47" spans="1:37" ht="14.25" customHeight="1">
      <c r="A47" s="78" t="s">
        <v>10</v>
      </c>
      <c r="B47" s="61"/>
      <c r="C47" s="2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3"/>
    </row>
    <row r="48" spans="1:37" ht="14.25" customHeight="1">
      <c r="A48" s="78"/>
      <c r="B48" s="61"/>
      <c r="C48" s="2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3"/>
    </row>
    <row r="49" spans="1:37" ht="14.25" customHeight="1">
      <c r="A49" s="78"/>
      <c r="B49" s="61"/>
      <c r="C49" s="2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3"/>
    </row>
    <row r="50" spans="1:37" ht="14.25" customHeight="1" thickBot="1">
      <c r="A50" s="78"/>
      <c r="B50" s="61"/>
      <c r="C50" s="10"/>
      <c r="D50" s="11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5"/>
      <c r="AB50" s="16"/>
      <c r="AC50" s="16"/>
      <c r="AD50" s="16"/>
      <c r="AE50" s="16"/>
      <c r="AF50" s="16"/>
      <c r="AG50" s="17"/>
      <c r="AH50" s="14"/>
      <c r="AI50" s="18"/>
      <c r="AJ50" s="18"/>
      <c r="AK50" s="19"/>
    </row>
    <row r="51" spans="1:37" ht="14.25" customHeight="1">
      <c r="A51" s="78"/>
      <c r="B51" s="61"/>
      <c r="C51" s="75"/>
      <c r="D51" s="76"/>
      <c r="E51" s="75"/>
      <c r="F51" s="76"/>
      <c r="G51" s="75"/>
      <c r="H51" s="76"/>
      <c r="I51" s="75"/>
      <c r="J51" s="139"/>
      <c r="K51" s="140"/>
      <c r="L51" s="141"/>
      <c r="M51" s="76"/>
      <c r="N51" s="75"/>
      <c r="O51" s="76"/>
      <c r="P51" s="142">
        <v>0</v>
      </c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33" t="s">
        <v>8</v>
      </c>
      <c r="AB51" s="134"/>
      <c r="AC51" s="134"/>
      <c r="AD51" s="134"/>
      <c r="AE51" s="134"/>
      <c r="AF51" s="134"/>
      <c r="AG51" s="149"/>
      <c r="AH51" s="143"/>
      <c r="AI51" s="143"/>
      <c r="AJ51" s="143"/>
      <c r="AK51" s="150"/>
    </row>
    <row r="52" spans="1:37" ht="14.25" customHeight="1" thickBot="1">
      <c r="A52" s="78"/>
      <c r="B52" s="61"/>
      <c r="C52" s="128"/>
      <c r="D52" s="129"/>
      <c r="E52" s="128"/>
      <c r="F52" s="129"/>
      <c r="G52" s="128"/>
      <c r="H52" s="129"/>
      <c r="I52" s="128"/>
      <c r="J52" s="130"/>
      <c r="K52" s="131"/>
      <c r="L52" s="132"/>
      <c r="M52" s="129"/>
      <c r="N52" s="128"/>
      <c r="O52" s="129"/>
      <c r="P52" s="144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35"/>
      <c r="AB52" s="135"/>
      <c r="AC52" s="135"/>
      <c r="AD52" s="135"/>
      <c r="AE52" s="135"/>
      <c r="AF52" s="135"/>
      <c r="AG52" s="145"/>
      <c r="AH52" s="145"/>
      <c r="AI52" s="145"/>
      <c r="AJ52" s="145"/>
      <c r="AK52" s="151"/>
    </row>
    <row r="53" spans="1:37" ht="14.25" customHeight="1" thickBot="1">
      <c r="A53" s="78"/>
      <c r="B53" s="61"/>
      <c r="C53" s="116" t="s">
        <v>1</v>
      </c>
      <c r="D53" s="117"/>
      <c r="E53" s="116" t="s">
        <v>2</v>
      </c>
      <c r="F53" s="117"/>
      <c r="G53" s="116" t="s">
        <v>3</v>
      </c>
      <c r="H53" s="117"/>
      <c r="I53" s="116" t="s">
        <v>4</v>
      </c>
      <c r="J53" s="148"/>
      <c r="K53" s="137" t="s">
        <v>5</v>
      </c>
      <c r="L53" s="138"/>
      <c r="M53" s="117"/>
      <c r="N53" s="116" t="s">
        <v>0</v>
      </c>
      <c r="O53" s="117"/>
      <c r="P53" s="146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36"/>
      <c r="AB53" s="136"/>
      <c r="AC53" s="136"/>
      <c r="AD53" s="136"/>
      <c r="AE53" s="136"/>
      <c r="AF53" s="136"/>
      <c r="AG53" s="147"/>
      <c r="AH53" s="147"/>
      <c r="AI53" s="147"/>
      <c r="AJ53" s="147"/>
      <c r="AK53" s="152"/>
    </row>
    <row r="54" spans="1:37" ht="14.25" customHeight="1">
      <c r="A54" s="57" t="s">
        <v>11</v>
      </c>
      <c r="B54" s="60"/>
      <c r="C54" s="118"/>
      <c r="D54" s="119"/>
      <c r="E54" s="119"/>
      <c r="F54" s="120"/>
      <c r="G54" s="118"/>
      <c r="H54" s="119"/>
      <c r="I54" s="119"/>
      <c r="J54" s="121"/>
      <c r="K54" s="122"/>
      <c r="L54" s="123"/>
      <c r="M54" s="124"/>
      <c r="N54" s="125"/>
      <c r="O54" s="126"/>
      <c r="P54" s="94" t="s">
        <v>94</v>
      </c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6"/>
      <c r="AB54" s="103" t="s">
        <v>6</v>
      </c>
      <c r="AC54" s="104"/>
      <c r="AD54" s="104"/>
      <c r="AE54" s="103" t="s">
        <v>3</v>
      </c>
      <c r="AF54" s="104"/>
      <c r="AG54" s="127"/>
      <c r="AH54" s="104" t="s">
        <v>7</v>
      </c>
      <c r="AI54" s="104"/>
      <c r="AJ54" s="104"/>
      <c r="AK54" s="127"/>
    </row>
    <row r="55" spans="1:37" ht="14.25" customHeight="1" thickBot="1">
      <c r="A55" s="58"/>
      <c r="B55" s="61"/>
      <c r="C55" s="69"/>
      <c r="D55" s="70"/>
      <c r="E55" s="70"/>
      <c r="F55" s="71"/>
      <c r="G55" s="72"/>
      <c r="H55" s="73"/>
      <c r="I55" s="73"/>
      <c r="J55" s="74"/>
      <c r="K55" s="88"/>
      <c r="L55" s="89"/>
      <c r="M55" s="90"/>
      <c r="N55" s="83"/>
      <c r="O55" s="84"/>
      <c r="P55" s="97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9"/>
      <c r="AB55" s="91" t="s">
        <v>34</v>
      </c>
      <c r="AC55" s="92"/>
      <c r="AD55" s="92"/>
      <c r="AE55" s="91" t="s">
        <v>22</v>
      </c>
      <c r="AF55" s="92"/>
      <c r="AG55" s="93"/>
      <c r="AH55" s="92">
        <v>1</v>
      </c>
      <c r="AI55" s="92"/>
      <c r="AJ55" s="92"/>
      <c r="AK55" s="93"/>
    </row>
    <row r="56" spans="1:37" ht="14.25" customHeight="1">
      <c r="A56" s="58"/>
      <c r="B56" s="61"/>
      <c r="C56" s="69"/>
      <c r="D56" s="70"/>
      <c r="E56" s="70"/>
      <c r="F56" s="71"/>
      <c r="G56" s="72"/>
      <c r="H56" s="73"/>
      <c r="I56" s="73"/>
      <c r="J56" s="74"/>
      <c r="K56" s="80"/>
      <c r="L56" s="81"/>
      <c r="M56" s="82"/>
      <c r="N56" s="83"/>
      <c r="O56" s="84"/>
      <c r="P56" s="97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9"/>
      <c r="AB56" s="107" t="s">
        <v>103</v>
      </c>
      <c r="AC56" s="108"/>
      <c r="AD56" s="108"/>
      <c r="AE56" s="108"/>
      <c r="AF56" s="108"/>
      <c r="AG56" s="108"/>
      <c r="AH56" s="108"/>
      <c r="AI56" s="108"/>
      <c r="AJ56" s="108"/>
      <c r="AK56" s="109"/>
    </row>
    <row r="57" spans="1:37" ht="14.25" customHeight="1">
      <c r="A57" s="58"/>
      <c r="B57" s="61"/>
      <c r="C57" s="69"/>
      <c r="D57" s="70"/>
      <c r="E57" s="70"/>
      <c r="F57" s="71"/>
      <c r="G57" s="72"/>
      <c r="H57" s="73"/>
      <c r="I57" s="73"/>
      <c r="J57" s="74"/>
      <c r="K57" s="80"/>
      <c r="L57" s="81"/>
      <c r="M57" s="82"/>
      <c r="N57" s="83"/>
      <c r="O57" s="84"/>
      <c r="P57" s="97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9"/>
      <c r="AB57" s="110"/>
      <c r="AC57" s="111"/>
      <c r="AD57" s="111"/>
      <c r="AE57" s="111"/>
      <c r="AF57" s="111"/>
      <c r="AG57" s="111"/>
      <c r="AH57" s="111"/>
      <c r="AI57" s="111"/>
      <c r="AJ57" s="111"/>
      <c r="AK57" s="112"/>
    </row>
    <row r="58" spans="1:37" ht="14.25" customHeight="1" thickBot="1">
      <c r="A58" s="59"/>
      <c r="B58" s="62"/>
      <c r="C58" s="63"/>
      <c r="D58" s="64"/>
      <c r="E58" s="64"/>
      <c r="F58" s="65"/>
      <c r="G58" s="66"/>
      <c r="H58" s="67"/>
      <c r="I58" s="67"/>
      <c r="J58" s="68"/>
      <c r="K58" s="85"/>
      <c r="L58" s="86"/>
      <c r="M58" s="87"/>
      <c r="N58" s="105"/>
      <c r="O58" s="106"/>
      <c r="P58" s="100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2"/>
      <c r="AB58" s="113"/>
      <c r="AC58" s="114"/>
      <c r="AD58" s="114"/>
      <c r="AE58" s="114"/>
      <c r="AF58" s="114"/>
      <c r="AG58" s="114"/>
      <c r="AH58" s="114"/>
      <c r="AI58" s="114"/>
      <c r="AJ58" s="114"/>
      <c r="AK58" s="115"/>
    </row>
  </sheetData>
  <sheetProtection/>
  <mergeCells count="181">
    <mergeCell ref="AG24:AH24"/>
    <mergeCell ref="C22:T22"/>
    <mergeCell ref="AG15:AH15"/>
    <mergeCell ref="U26:AF26"/>
    <mergeCell ref="AG26:AH26"/>
    <mergeCell ref="U20:AF20"/>
    <mergeCell ref="AG20:AH20"/>
    <mergeCell ref="C27:AK27"/>
    <mergeCell ref="U15:AF15"/>
    <mergeCell ref="AI28:AK29"/>
    <mergeCell ref="AA29:AD29"/>
    <mergeCell ref="AI26:AK26"/>
    <mergeCell ref="C25:T25"/>
    <mergeCell ref="U25:AF25"/>
    <mergeCell ref="AG25:AH25"/>
    <mergeCell ref="AI25:AK25"/>
    <mergeCell ref="U24:AF24"/>
    <mergeCell ref="C32:R33"/>
    <mergeCell ref="S32:AF33"/>
    <mergeCell ref="AG32:AH33"/>
    <mergeCell ref="AI32:AK33"/>
    <mergeCell ref="AI30:AK31"/>
    <mergeCell ref="C28:R29"/>
    <mergeCell ref="C30:R31"/>
    <mergeCell ref="S30:AF31"/>
    <mergeCell ref="AG28:AH29"/>
    <mergeCell ref="AG30:AH31"/>
    <mergeCell ref="AA28:AD28"/>
    <mergeCell ref="AE28:AF29"/>
    <mergeCell ref="S28:Z29"/>
    <mergeCell ref="AI24:AK24"/>
    <mergeCell ref="C23:T23"/>
    <mergeCell ref="U23:AF23"/>
    <mergeCell ref="AG23:AH23"/>
    <mergeCell ref="AI23:AK23"/>
    <mergeCell ref="C26:T26"/>
    <mergeCell ref="C24:T24"/>
    <mergeCell ref="AI22:AK22"/>
    <mergeCell ref="C21:T21"/>
    <mergeCell ref="U21:AF21"/>
    <mergeCell ref="AG21:AH21"/>
    <mergeCell ref="AI21:AK21"/>
    <mergeCell ref="U22:AF22"/>
    <mergeCell ref="AG22:AH22"/>
    <mergeCell ref="Q14:S14"/>
    <mergeCell ref="C19:T19"/>
    <mergeCell ref="U19:AF19"/>
    <mergeCell ref="AG19:AH19"/>
    <mergeCell ref="C14:N14"/>
    <mergeCell ref="O14:P14"/>
    <mergeCell ref="C15:N15"/>
    <mergeCell ref="O15:P15"/>
    <mergeCell ref="Q15:S15"/>
    <mergeCell ref="AI20:AK20"/>
    <mergeCell ref="C18:AK18"/>
    <mergeCell ref="AI19:AK19"/>
    <mergeCell ref="C20:T20"/>
    <mergeCell ref="U12:AF12"/>
    <mergeCell ref="AG12:AH12"/>
    <mergeCell ref="AI12:AK12"/>
    <mergeCell ref="U14:AF14"/>
    <mergeCell ref="AG14:AH14"/>
    <mergeCell ref="AI15:AK15"/>
    <mergeCell ref="AI14:AK14"/>
    <mergeCell ref="U9:AF9"/>
    <mergeCell ref="AG9:AH9"/>
    <mergeCell ref="AI9:AK9"/>
    <mergeCell ref="U11:AF11"/>
    <mergeCell ref="AG11:AH11"/>
    <mergeCell ref="AI11:AK11"/>
    <mergeCell ref="U10:AF10"/>
    <mergeCell ref="AG10:AH10"/>
    <mergeCell ref="AI10:AK10"/>
    <mergeCell ref="C10:N10"/>
    <mergeCell ref="O10:P10"/>
    <mergeCell ref="Q10:S10"/>
    <mergeCell ref="C9:N9"/>
    <mergeCell ref="O9:P9"/>
    <mergeCell ref="Q9:S9"/>
    <mergeCell ref="Q8:S8"/>
    <mergeCell ref="U7:AF7"/>
    <mergeCell ref="AG7:AH7"/>
    <mergeCell ref="AI7:AK7"/>
    <mergeCell ref="C7:N7"/>
    <mergeCell ref="O7:P7"/>
    <mergeCell ref="AG8:AH8"/>
    <mergeCell ref="AI8:AK8"/>
    <mergeCell ref="Q7:S7"/>
    <mergeCell ref="U8:AF8"/>
    <mergeCell ref="C6:N6"/>
    <mergeCell ref="O6:P6"/>
    <mergeCell ref="Q6:S6"/>
    <mergeCell ref="C5:N5"/>
    <mergeCell ref="O5:P5"/>
    <mergeCell ref="Q5:S5"/>
    <mergeCell ref="U6:AF6"/>
    <mergeCell ref="C8:N8"/>
    <mergeCell ref="O8:P8"/>
    <mergeCell ref="U4:AF4"/>
    <mergeCell ref="AG4:AH4"/>
    <mergeCell ref="AI4:AK4"/>
    <mergeCell ref="U5:AF5"/>
    <mergeCell ref="AG5:AH5"/>
    <mergeCell ref="AI5:AK5"/>
    <mergeCell ref="AG6:AH6"/>
    <mergeCell ref="AI6:AK6"/>
    <mergeCell ref="AA51:AF53"/>
    <mergeCell ref="K53:M53"/>
    <mergeCell ref="I51:J51"/>
    <mergeCell ref="K51:M51"/>
    <mergeCell ref="N51:O51"/>
    <mergeCell ref="P51:Z53"/>
    <mergeCell ref="N53:O53"/>
    <mergeCell ref="I53:J53"/>
    <mergeCell ref="AG51:AK53"/>
    <mergeCell ref="C52:D52"/>
    <mergeCell ref="E52:F52"/>
    <mergeCell ref="G52:H52"/>
    <mergeCell ref="I52:J52"/>
    <mergeCell ref="K52:M52"/>
    <mergeCell ref="N52:O52"/>
    <mergeCell ref="C54:F54"/>
    <mergeCell ref="G54:J54"/>
    <mergeCell ref="K54:M54"/>
    <mergeCell ref="N54:O54"/>
    <mergeCell ref="AE54:AG54"/>
    <mergeCell ref="AH54:AK54"/>
    <mergeCell ref="AB55:AD55"/>
    <mergeCell ref="AE55:AG55"/>
    <mergeCell ref="AH55:AK55"/>
    <mergeCell ref="P54:AA58"/>
    <mergeCell ref="AB54:AD54"/>
    <mergeCell ref="N58:O58"/>
    <mergeCell ref="AB56:AK58"/>
    <mergeCell ref="K56:M56"/>
    <mergeCell ref="N56:O56"/>
    <mergeCell ref="K58:M58"/>
    <mergeCell ref="K57:M57"/>
    <mergeCell ref="N57:O57"/>
    <mergeCell ref="K55:M55"/>
    <mergeCell ref="N55:O55"/>
    <mergeCell ref="C51:D51"/>
    <mergeCell ref="E51:F51"/>
    <mergeCell ref="G51:H51"/>
    <mergeCell ref="A42:A46"/>
    <mergeCell ref="B42:B46"/>
    <mergeCell ref="A47:A53"/>
    <mergeCell ref="B47:B53"/>
    <mergeCell ref="C53:D53"/>
    <mergeCell ref="E53:F53"/>
    <mergeCell ref="G53:H53"/>
    <mergeCell ref="A54:A58"/>
    <mergeCell ref="B54:B58"/>
    <mergeCell ref="C58:F58"/>
    <mergeCell ref="G58:J58"/>
    <mergeCell ref="C56:F56"/>
    <mergeCell ref="G56:J56"/>
    <mergeCell ref="C55:F55"/>
    <mergeCell ref="G55:J55"/>
    <mergeCell ref="C57:F57"/>
    <mergeCell ref="G57:J57"/>
    <mergeCell ref="C12:N12"/>
    <mergeCell ref="O12:P12"/>
    <mergeCell ref="D36:AJ40"/>
    <mergeCell ref="Q12:S12"/>
    <mergeCell ref="C13:N13"/>
    <mergeCell ref="O13:P13"/>
    <mergeCell ref="Q13:S13"/>
    <mergeCell ref="U13:AF13"/>
    <mergeCell ref="AG13:AH13"/>
    <mergeCell ref="AI13:AK13"/>
    <mergeCell ref="C1:AI2"/>
    <mergeCell ref="AJ1:AK1"/>
    <mergeCell ref="C11:N11"/>
    <mergeCell ref="O11:P11"/>
    <mergeCell ref="Q11:S11"/>
    <mergeCell ref="C3:S3"/>
    <mergeCell ref="U3:AK3"/>
    <mergeCell ref="C4:N4"/>
    <mergeCell ref="O4:P4"/>
    <mergeCell ref="Q4:S4"/>
  </mergeCells>
  <conditionalFormatting sqref="AA50:AA51 P50:P51">
    <cfRule type="cellIs" priority="1" dxfId="0" operator="equal" stopIfTrue="1">
      <formula>" 1-2000"</formula>
    </cfRule>
    <cfRule type="cellIs" priority="2" dxfId="3" operator="equal" stopIfTrue="1">
      <formula>0</formula>
    </cfRule>
  </conditionalFormatting>
  <conditionalFormatting sqref="N54:O54">
    <cfRule type="cellIs" priority="3" dxfId="0" operator="equal" stopIfTrue="1">
      <formula>"01.2000г."</formula>
    </cfRule>
  </conditionalFormatting>
  <printOptions/>
  <pageMargins left="0.2362204724409449" right="0" top="0" bottom="0" header="0.5118110236220472" footer="0.5118110236220472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DeadMan  BBS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ПРОЕКТ  ГА30СНАБЖЕНИЯ</dc:title>
  <dc:subject/>
  <dc:creator>KA3AK0B</dc:creator>
  <cp:keywords/>
  <dc:description>v1.0 delux</dc:description>
  <cp:lastModifiedBy>Демонстрационная версия</cp:lastModifiedBy>
  <cp:lastPrinted>2011-04-14T09:06:03Z</cp:lastPrinted>
  <dcterms:created xsi:type="dcterms:W3CDTF">1998-03-13T18:38:54Z</dcterms:created>
  <dcterms:modified xsi:type="dcterms:W3CDTF">2017-08-16T10:12:48Z</dcterms:modified>
  <cp:category/>
  <cp:version/>
  <cp:contentType/>
  <cp:contentStatus/>
</cp:coreProperties>
</file>