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28845" windowHeight="13335"/>
  </bookViews>
  <sheets>
    <sheet name="Расчет" sheetId="1" r:id="rId1"/>
    <sheet name="Счетчики" sheetId="2" r:id="rId2"/>
  </sheets>
  <definedNames>
    <definedName name="_xlnm._FilterDatabase" localSheetId="1" hidden="1">Счетчики!$A$2:$J$269</definedName>
    <definedName name="Z_7FBC4D2D_5A33_4F7B_B130_F079BEDB541B_.wvu.FilterData" localSheetId="1" hidden="1">Счетчики!$A$2:$J$2</definedName>
    <definedName name="_xlnm.Print_Area" localSheetId="0">Расчет!$A$1:$H$42</definedName>
  </definedNames>
  <calcPr calcId="125725"/>
  <customWorkbookViews>
    <customWorkbookView name="1" guid="{7FBC4D2D-5A33-4F7B-B130-F079BEDB541B}" maximized="1" xWindow="1" yWindow="1" windowWidth="1916" windowHeight="860" activeSheetId="1"/>
  </customWorkbookViews>
</workbook>
</file>

<file path=xl/calcChain.xml><?xml version="1.0" encoding="utf-8"?>
<calcChain xmlns="http://schemas.openxmlformats.org/spreadsheetml/2006/main">
  <c r="G38" i="1"/>
  <c r="T13" l="1"/>
  <c r="U5"/>
  <c r="E267" i="2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37"/>
  <c r="E236"/>
  <c r="E235"/>
  <c r="E227"/>
  <c r="E228"/>
  <c r="E229"/>
  <c r="E245"/>
  <c r="E246"/>
  <c r="E247"/>
  <c r="E248"/>
  <c r="E249"/>
  <c r="E244"/>
  <c r="E243"/>
  <c r="E242"/>
  <c r="E241"/>
  <c r="E240"/>
  <c r="E239"/>
  <c r="E238"/>
  <c r="E234"/>
  <c r="E233"/>
  <c r="E232"/>
  <c r="E231"/>
  <c r="E230"/>
  <c r="E226"/>
  <c r="E225"/>
  <c r="E224"/>
  <c r="E223"/>
  <c r="E220"/>
  <c r="E221"/>
  <c r="E222"/>
  <c r="E219"/>
  <c r="E218"/>
  <c r="E217"/>
  <c r="E216"/>
  <c r="E213"/>
  <c r="E214"/>
  <c r="E215"/>
  <c r="E202"/>
  <c r="E203"/>
  <c r="E204"/>
  <c r="E205"/>
  <c r="E206"/>
  <c r="E207"/>
  <c r="E208"/>
  <c r="E209"/>
  <c r="E210"/>
  <c r="E211"/>
  <c r="E212"/>
  <c r="E189"/>
  <c r="E190"/>
  <c r="E191"/>
  <c r="E192"/>
  <c r="E193"/>
  <c r="E194"/>
  <c r="E195"/>
  <c r="E196"/>
  <c r="E197"/>
  <c r="E198"/>
  <c r="E199"/>
  <c r="E200"/>
  <c r="E201"/>
  <c r="E181"/>
  <c r="E182"/>
  <c r="E183"/>
  <c r="E184"/>
  <c r="E185"/>
  <c r="E186"/>
  <c r="E187"/>
  <c r="E188"/>
  <c r="E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1"/>
  <c r="G152"/>
  <c r="G153"/>
  <c r="G147"/>
  <c r="G148"/>
  <c r="G149"/>
  <c r="G150"/>
  <c r="G144"/>
  <c r="G145"/>
  <c r="G146"/>
  <c r="G140"/>
  <c r="G141"/>
  <c r="G142"/>
  <c r="G143"/>
  <c r="G139"/>
  <c r="G138"/>
  <c r="G137"/>
  <c r="G133"/>
  <c r="G134"/>
  <c r="G135"/>
  <c r="G136"/>
  <c r="G131"/>
  <c r="G132"/>
  <c r="G125"/>
  <c r="G126"/>
  <c r="G127"/>
  <c r="G128"/>
  <c r="G129"/>
  <c r="G130"/>
  <c r="G112"/>
  <c r="G113"/>
  <c r="G114"/>
  <c r="G115"/>
  <c r="G116"/>
  <c r="G117"/>
  <c r="G118"/>
  <c r="G119"/>
  <c r="G120"/>
  <c r="G121"/>
  <c r="G122"/>
  <c r="G123"/>
  <c r="G124"/>
  <c r="G111"/>
  <c r="G110"/>
  <c r="G109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70"/>
  <c r="G69"/>
  <c r="G68"/>
  <c r="G67"/>
  <c r="G66"/>
  <c r="G65"/>
  <c r="G64"/>
  <c r="G58"/>
  <c r="G59"/>
  <c r="G60"/>
  <c r="G61"/>
  <c r="G62"/>
  <c r="G63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H27" i="1" l="1"/>
  <c r="H33" s="1"/>
  <c r="H25"/>
  <c r="H31" s="1"/>
  <c r="D1" i="2" l="1"/>
  <c r="I33" i="1"/>
  <c r="E1" i="2"/>
</calcChain>
</file>

<file path=xl/sharedStrings.xml><?xml version="1.0" encoding="utf-8"?>
<sst xmlns="http://schemas.openxmlformats.org/spreadsheetml/2006/main" count="811" uniqueCount="155">
  <si>
    <t>Выбор типоразмера счетчика по ГОСТ Р 8.740 - 2011 (Приложение А.2)</t>
  </si>
  <si>
    <t>Исходные данные</t>
  </si>
  <si>
    <t>Максимальный расход оборудования</t>
  </si>
  <si>
    <t>Максимальный расход оборудования,</t>
  </si>
  <si>
    <t>приведенный к стандартным условиям</t>
  </si>
  <si>
    <t>Минимальный расход оборудования,</t>
  </si>
  <si>
    <t>Максимальное избыточное давление</t>
  </si>
  <si>
    <t>в измерительном газопроводе</t>
  </si>
  <si>
    <t>МПа</t>
  </si>
  <si>
    <t>Минимальное избыточное давление</t>
  </si>
  <si>
    <t>Максимальная температура газа</t>
  </si>
  <si>
    <t>Минимальная температура газа</t>
  </si>
  <si>
    <t>Среднегодовое атмосферное</t>
  </si>
  <si>
    <t>давление для региона</t>
  </si>
  <si>
    <t>ммРт</t>
  </si>
  <si>
    <t>в рабочих условиях</t>
  </si>
  <si>
    <t xml:space="preserve">Результат расчета </t>
  </si>
  <si>
    <t>Минимальный расход оборудования</t>
  </si>
  <si>
    <t>Требуемый диапазон счетчика</t>
  </si>
  <si>
    <r>
      <t>q</t>
    </r>
    <r>
      <rPr>
        <i/>
        <vertAlign val="subscript"/>
        <sz val="10"/>
        <color theme="1"/>
        <rFont val="Arial"/>
        <family val="2"/>
        <charset val="204"/>
      </rPr>
      <t>c max</t>
    </r>
  </si>
  <si>
    <r>
      <t>м</t>
    </r>
    <r>
      <rPr>
        <vertAlign val="superscript"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>/ч</t>
    </r>
  </si>
  <si>
    <r>
      <t>q</t>
    </r>
    <r>
      <rPr>
        <i/>
        <vertAlign val="subscript"/>
        <sz val="10"/>
        <color theme="1"/>
        <rFont val="Arial"/>
        <family val="2"/>
        <charset val="204"/>
      </rPr>
      <t>c min</t>
    </r>
  </si>
  <si>
    <r>
      <t>p"</t>
    </r>
    <r>
      <rPr>
        <i/>
        <vertAlign val="subscript"/>
        <sz val="10"/>
        <color theme="1"/>
        <rFont val="Arial"/>
        <family val="2"/>
        <charset val="204"/>
      </rPr>
      <t>max</t>
    </r>
  </si>
  <si>
    <r>
      <t>p'</t>
    </r>
    <r>
      <rPr>
        <i/>
        <vertAlign val="subscript"/>
        <sz val="10"/>
        <color theme="1"/>
        <rFont val="Arial"/>
        <family val="2"/>
        <charset val="204"/>
      </rPr>
      <t>min</t>
    </r>
  </si>
  <si>
    <r>
      <t>t</t>
    </r>
    <r>
      <rPr>
        <i/>
        <vertAlign val="superscript"/>
        <sz val="10"/>
        <color theme="1"/>
        <rFont val="Arial"/>
        <family val="2"/>
        <charset val="204"/>
      </rPr>
      <t>'</t>
    </r>
    <r>
      <rPr>
        <i/>
        <vertAlign val="subscript"/>
        <sz val="10"/>
        <color theme="1"/>
        <rFont val="Arial"/>
        <family val="2"/>
        <charset val="204"/>
      </rPr>
      <t>max</t>
    </r>
  </si>
  <si>
    <r>
      <rPr>
        <vertAlign val="superscript"/>
        <sz val="10"/>
        <color theme="1"/>
        <rFont val="Arial"/>
        <family val="2"/>
        <charset val="204"/>
      </rPr>
      <t>o</t>
    </r>
    <r>
      <rPr>
        <sz val="10"/>
        <color theme="1"/>
        <rFont val="Arial"/>
        <family val="2"/>
        <charset val="204"/>
      </rPr>
      <t>C</t>
    </r>
  </si>
  <si>
    <r>
      <t>t"</t>
    </r>
    <r>
      <rPr>
        <i/>
        <vertAlign val="subscript"/>
        <sz val="10"/>
        <color theme="1"/>
        <rFont val="Arial"/>
        <family val="2"/>
        <charset val="204"/>
      </rPr>
      <t>min</t>
    </r>
  </si>
  <si>
    <r>
      <t>p</t>
    </r>
    <r>
      <rPr>
        <i/>
        <vertAlign val="subscript"/>
        <sz val="10"/>
        <color theme="1"/>
        <rFont val="Arial"/>
        <family val="2"/>
        <charset val="204"/>
      </rPr>
      <t>атм</t>
    </r>
  </si>
  <si>
    <r>
      <t>q</t>
    </r>
    <r>
      <rPr>
        <i/>
        <vertAlign val="subscript"/>
        <sz val="10"/>
        <color theme="1"/>
        <rFont val="Arial"/>
        <family val="2"/>
        <charset val="204"/>
      </rPr>
      <t>v max</t>
    </r>
  </si>
  <si>
    <r>
      <t>q</t>
    </r>
    <r>
      <rPr>
        <i/>
        <vertAlign val="subscript"/>
        <sz val="10"/>
        <color theme="1"/>
        <rFont val="Arial"/>
        <family val="2"/>
        <charset val="204"/>
      </rPr>
      <t>v min</t>
    </r>
  </si>
  <si>
    <t>Расширенная неопределенность</t>
  </si>
  <si>
    <t>верхнего предела измерения</t>
  </si>
  <si>
    <t>нижнего порога измерения</t>
  </si>
  <si>
    <t>"+%</t>
  </si>
  <si>
    <t>"-%</t>
  </si>
  <si>
    <r>
      <t>U'</t>
    </r>
    <r>
      <rPr>
        <i/>
        <vertAlign val="subscript"/>
        <sz val="10"/>
        <color theme="1"/>
        <rFont val="Arial"/>
        <family val="2"/>
        <charset val="204"/>
      </rPr>
      <t>qmax</t>
    </r>
  </si>
  <si>
    <r>
      <t>U'</t>
    </r>
    <r>
      <rPr>
        <i/>
        <vertAlign val="subscript"/>
        <sz val="10"/>
        <color theme="1"/>
        <rFont val="Arial"/>
        <family val="2"/>
        <charset val="204"/>
      </rPr>
      <t>qmin</t>
    </r>
  </si>
  <si>
    <t>с учетом поз.8 и поз.9</t>
  </si>
  <si>
    <t>Максимальный расход счетчика</t>
  </si>
  <si>
    <t>Минимальный расход счетчика</t>
  </si>
  <si>
    <t>Марка</t>
  </si>
  <si>
    <t>G</t>
  </si>
  <si>
    <r>
      <t>q*</t>
    </r>
    <r>
      <rPr>
        <i/>
        <vertAlign val="subscript"/>
        <sz val="10"/>
        <color theme="1"/>
        <rFont val="Arial"/>
        <family val="2"/>
        <charset val="204"/>
      </rPr>
      <t>сч max</t>
    </r>
  </si>
  <si>
    <r>
      <t>q*</t>
    </r>
    <r>
      <rPr>
        <i/>
        <vertAlign val="subscript"/>
        <sz val="10"/>
        <color theme="1"/>
        <rFont val="Arial"/>
        <family val="2"/>
        <charset val="204"/>
      </rPr>
      <t>сч min</t>
    </r>
  </si>
  <si>
    <r>
      <t>Выбранные счетчики c</t>
    </r>
    <r>
      <rPr>
        <b/>
        <i/>
        <sz val="10"/>
        <color theme="1"/>
        <rFont val="Arial"/>
        <family val="2"/>
        <charset val="204"/>
      </rPr>
      <t xml:space="preserve"> q</t>
    </r>
    <r>
      <rPr>
        <b/>
        <i/>
        <vertAlign val="subscript"/>
        <sz val="10"/>
        <color theme="1"/>
        <rFont val="Arial"/>
        <family val="2"/>
        <charset val="204"/>
      </rPr>
      <t>сч max</t>
    </r>
    <r>
      <rPr>
        <b/>
        <i/>
        <sz val="10"/>
        <color theme="1"/>
        <rFont val="Calibri"/>
        <family val="2"/>
        <charset val="204"/>
      </rPr>
      <t>≥</t>
    </r>
    <r>
      <rPr>
        <b/>
        <i/>
        <sz val="10"/>
        <color theme="1"/>
        <rFont val="Arial"/>
        <family val="2"/>
        <charset val="204"/>
      </rPr>
      <t>q*</t>
    </r>
    <r>
      <rPr>
        <b/>
        <i/>
        <vertAlign val="subscript"/>
        <sz val="10"/>
        <color theme="1"/>
        <rFont val="Arial"/>
        <family val="2"/>
        <charset val="204"/>
      </rPr>
      <t xml:space="preserve">сч max </t>
    </r>
    <r>
      <rPr>
        <b/>
        <i/>
        <sz val="10"/>
        <color theme="1"/>
        <rFont val="Arial"/>
        <family val="2"/>
        <charset val="204"/>
      </rPr>
      <t>и</t>
    </r>
    <r>
      <rPr>
        <b/>
        <i/>
        <vertAlign val="subscript"/>
        <sz val="10"/>
        <color theme="1"/>
        <rFont val="Arial"/>
        <family val="2"/>
        <charset val="204"/>
      </rPr>
      <t xml:space="preserve"> </t>
    </r>
    <r>
      <rPr>
        <b/>
        <i/>
        <sz val="10"/>
        <color theme="1"/>
        <rFont val="Arial"/>
        <family val="2"/>
        <charset val="204"/>
      </rPr>
      <t>q</t>
    </r>
    <r>
      <rPr>
        <b/>
        <i/>
        <vertAlign val="subscript"/>
        <sz val="10"/>
        <color theme="1"/>
        <rFont val="Arial"/>
        <family val="2"/>
        <charset val="204"/>
      </rPr>
      <t>сч max</t>
    </r>
    <r>
      <rPr>
        <b/>
        <sz val="10"/>
        <color theme="1"/>
        <rFont val="Calibri"/>
        <family val="2"/>
        <charset val="204"/>
      </rPr>
      <t>≤</t>
    </r>
    <r>
      <rPr>
        <b/>
        <i/>
        <sz val="10"/>
        <color theme="1"/>
        <rFont val="Arial"/>
        <family val="2"/>
        <charset val="204"/>
      </rPr>
      <t>q*</t>
    </r>
    <r>
      <rPr>
        <b/>
        <i/>
        <vertAlign val="subscript"/>
        <sz val="10"/>
        <color theme="1"/>
        <rFont val="Arial"/>
        <family val="2"/>
        <charset val="204"/>
      </rPr>
      <t>сч max</t>
    </r>
  </si>
  <si>
    <t>Изготовитель</t>
  </si>
  <si>
    <r>
      <t>q</t>
    </r>
    <r>
      <rPr>
        <b/>
        <i/>
        <vertAlign val="subscript"/>
        <sz val="10"/>
        <color theme="1"/>
        <rFont val="Arial"/>
        <family val="2"/>
        <charset val="204"/>
      </rPr>
      <t>сч max</t>
    </r>
  </si>
  <si>
    <r>
      <t>q</t>
    </r>
    <r>
      <rPr>
        <b/>
        <i/>
        <vertAlign val="subscript"/>
        <sz val="10"/>
        <color theme="1"/>
        <rFont val="Arial"/>
        <family val="2"/>
        <charset val="204"/>
      </rPr>
      <t>сч min</t>
    </r>
  </si>
  <si>
    <t>Ду, мм</t>
  </si>
  <si>
    <t>(1:D)</t>
  </si>
  <si>
    <t>dP, Па</t>
  </si>
  <si>
    <t>tmin, грЦ</t>
  </si>
  <si>
    <t>МПИ, лет</t>
  </si>
  <si>
    <t>ЭЛЬСТЕР Газ-ка</t>
  </si>
  <si>
    <t>RVG</t>
  </si>
  <si>
    <t>Марка:</t>
  </si>
  <si>
    <t>G:</t>
  </si>
  <si>
    <t>Ду:</t>
  </si>
  <si>
    <t>Диапазон:</t>
  </si>
  <si>
    <r>
      <t>q</t>
    </r>
    <r>
      <rPr>
        <b/>
        <i/>
        <vertAlign val="subscript"/>
        <sz val="10"/>
        <color theme="1"/>
        <rFont val="Arial"/>
        <family val="2"/>
        <charset val="204"/>
      </rPr>
      <t>сч max</t>
    </r>
    <r>
      <rPr>
        <b/>
        <i/>
        <sz val="10"/>
        <color theme="1"/>
        <rFont val="Arial"/>
        <family val="2"/>
        <charset val="204"/>
      </rPr>
      <t>:</t>
    </r>
  </si>
  <si>
    <r>
      <t>q</t>
    </r>
    <r>
      <rPr>
        <b/>
        <i/>
        <vertAlign val="subscript"/>
        <sz val="10"/>
        <color theme="1"/>
        <rFont val="Arial"/>
        <family val="2"/>
        <charset val="204"/>
      </rPr>
      <t>сч min</t>
    </r>
    <r>
      <rPr>
        <b/>
        <i/>
        <sz val="10"/>
        <color theme="1"/>
        <rFont val="Arial"/>
        <family val="2"/>
        <charset val="204"/>
      </rPr>
      <t>:</t>
    </r>
  </si>
  <si>
    <t>Расчет выполнил</t>
  </si>
  <si>
    <t>RABO</t>
  </si>
  <si>
    <t>TRZ</t>
  </si>
  <si>
    <t>2Ду-до;0Ду-после</t>
  </si>
  <si>
    <t>Примечания 1</t>
  </si>
  <si>
    <t>Примечания 2</t>
  </si>
  <si>
    <t>Ризб&gt;=1МПа</t>
  </si>
  <si>
    <t>0,3&lt;=Ризб&lt;1МПа</t>
  </si>
  <si>
    <t>Ризб&lt;0,3МПа</t>
  </si>
  <si>
    <t>Спецзаказ</t>
  </si>
  <si>
    <t>Примечания 3</t>
  </si>
  <si>
    <t>ЭПО "Сигнал"</t>
  </si>
  <si>
    <t>СТГ-50-100</t>
  </si>
  <si>
    <t>СТГ-80-160</t>
  </si>
  <si>
    <t>СТГ-80-250</t>
  </si>
  <si>
    <t>СТГ-80-400</t>
  </si>
  <si>
    <t>СТГ-100-250</t>
  </si>
  <si>
    <t>СТГ-100-400</t>
  </si>
  <si>
    <t>СТГ-100-650</t>
  </si>
  <si>
    <t>СТГ-150-650</t>
  </si>
  <si>
    <t>СТГ-150-800</t>
  </si>
  <si>
    <t>СТГ150-1000</t>
  </si>
  <si>
    <t>СТГ-150-1600</t>
  </si>
  <si>
    <t>РСГ-40-G10</t>
  </si>
  <si>
    <t>РСГ-40-G16</t>
  </si>
  <si>
    <t>РСГ-40-G25</t>
  </si>
  <si>
    <t>РСГ-40-G40</t>
  </si>
  <si>
    <t>РСГ-50-G16</t>
  </si>
  <si>
    <t>РСГ-50-G25</t>
  </si>
  <si>
    <t>РСГ-50-G40</t>
  </si>
  <si>
    <t>РСГ-50-G65</t>
  </si>
  <si>
    <t>РСГ-80-G160</t>
  </si>
  <si>
    <t>РСГ-80-G100</t>
  </si>
  <si>
    <t>РСГ-100-G250</t>
  </si>
  <si>
    <t>Itron</t>
  </si>
  <si>
    <t>TZ/FLUXI G65</t>
  </si>
  <si>
    <t>TZ/FLUXI G100</t>
  </si>
  <si>
    <t>TZ/FLUXI G160</t>
  </si>
  <si>
    <t>TZ/FLUXI G250</t>
  </si>
  <si>
    <t>TZ/FLUXI G400</t>
  </si>
  <si>
    <t>TZ/FLUXI G650</t>
  </si>
  <si>
    <t>TZ/FLUXI G1000</t>
  </si>
  <si>
    <t>TZ/FLUXI G1600</t>
  </si>
  <si>
    <t>TZ/FLUXI G2500</t>
  </si>
  <si>
    <t>TZ/FLUXI G4000</t>
  </si>
  <si>
    <t>TZ/FLUXI G6500</t>
  </si>
  <si>
    <t>DELTA G25</t>
  </si>
  <si>
    <t>DELTA G16</t>
  </si>
  <si>
    <t>DELTA G40</t>
  </si>
  <si>
    <t>DELTA G65</t>
  </si>
  <si>
    <t>DELTA G100</t>
  </si>
  <si>
    <t>DELTA G160</t>
  </si>
  <si>
    <t>DELTA G250</t>
  </si>
  <si>
    <t>DELTA G400</t>
  </si>
  <si>
    <t>DELTA G650</t>
  </si>
  <si>
    <t>?</t>
  </si>
  <si>
    <r>
      <t>Перевод кВт в ст.м</t>
    </r>
    <r>
      <rPr>
        <b/>
        <vertAlign val="superscript"/>
        <sz val="11"/>
        <color theme="1"/>
        <rFont val="Arial"/>
        <family val="2"/>
        <charset val="204"/>
      </rPr>
      <t>3</t>
    </r>
    <r>
      <rPr>
        <b/>
        <sz val="11"/>
        <color theme="1"/>
        <rFont val="Arial"/>
        <family val="2"/>
        <charset val="204"/>
      </rPr>
      <t>/ч</t>
    </r>
  </si>
  <si>
    <t>Справочно:</t>
  </si>
  <si>
    <t>Удельная теплота сгорания природного</t>
  </si>
  <si>
    <r>
      <t>w</t>
    </r>
    <r>
      <rPr>
        <i/>
        <vertAlign val="subscript"/>
        <sz val="10"/>
        <color theme="1"/>
        <rFont val="Arial"/>
        <family val="2"/>
        <charset val="204"/>
      </rPr>
      <t>v</t>
    </r>
  </si>
  <si>
    <r>
      <t>ккал/м</t>
    </r>
    <r>
      <rPr>
        <vertAlign val="superscript"/>
        <sz val="10"/>
        <color theme="1"/>
        <rFont val="Arial"/>
        <family val="2"/>
        <charset val="204"/>
      </rPr>
      <t>3</t>
    </r>
  </si>
  <si>
    <r>
      <t>кДж/м</t>
    </r>
    <r>
      <rPr>
        <vertAlign val="superscript"/>
        <sz val="10"/>
        <color theme="0" tint="-0.34998626667073579"/>
        <rFont val="Arial"/>
        <family val="2"/>
        <charset val="204"/>
      </rPr>
      <t>3</t>
    </r>
  </si>
  <si>
    <t>газа в ст. условиях</t>
  </si>
  <si>
    <t>КПД</t>
  </si>
  <si>
    <t>h</t>
  </si>
  <si>
    <t>отн. ед.</t>
  </si>
  <si>
    <t>Мощность газового оборудования</t>
  </si>
  <si>
    <t>W</t>
  </si>
  <si>
    <t>кВт</t>
  </si>
  <si>
    <t>Расход оборудования</t>
  </si>
  <si>
    <t>в стандартных условиях</t>
  </si>
  <si>
    <t>ГОСТ Р 8.741-2011</t>
  </si>
  <si>
    <t>п.7.1.</t>
  </si>
  <si>
    <t>Показатель точности измерений</t>
  </si>
  <si>
    <t>Пределы допускаемой относительной погрешности измерений объема природного газа</t>
  </si>
  <si>
    <t>при значениях объемного расхода, приведенного к стандартным условиям</t>
  </si>
  <si>
    <t xml:space="preserve">(это значение вводить в ячейку Н21 (п.9) как "Расширенную неопределенность нижнего порога") </t>
  </si>
  <si>
    <t>Расход</t>
  </si>
  <si>
    <r>
      <t>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/ч</t>
    </r>
  </si>
  <si>
    <t>Расширенная неопределенность, %</t>
  </si>
  <si>
    <r>
      <t>более 10</t>
    </r>
    <r>
      <rPr>
        <vertAlign val="superscript"/>
        <sz val="10"/>
        <color theme="1"/>
        <rFont val="Calibri"/>
        <family val="2"/>
        <charset val="204"/>
        <scheme val="minor"/>
      </rPr>
      <t>5</t>
    </r>
  </si>
  <si>
    <t>±</t>
  </si>
  <si>
    <r>
      <t>от 2</t>
    </r>
    <r>
      <rPr>
        <sz val="10"/>
        <color theme="1"/>
        <rFont val="Calibri"/>
        <family val="2"/>
        <charset val="204"/>
      </rPr>
      <t>·10</t>
    </r>
    <r>
      <rPr>
        <vertAlign val="superscript"/>
        <sz val="10"/>
        <color theme="1"/>
        <rFont val="Calibri"/>
        <family val="2"/>
        <charset val="204"/>
      </rPr>
      <t>4</t>
    </r>
    <r>
      <rPr>
        <sz val="10"/>
        <color theme="1"/>
        <rFont val="Calibri"/>
        <family val="2"/>
        <charset val="204"/>
      </rPr>
      <t xml:space="preserve"> до 10</t>
    </r>
    <r>
      <rPr>
        <vertAlign val="superscript"/>
        <sz val="10"/>
        <color theme="1"/>
        <rFont val="Calibri"/>
        <family val="2"/>
        <charset val="204"/>
      </rPr>
      <t>5</t>
    </r>
  </si>
  <si>
    <r>
      <t xml:space="preserve">от </t>
    </r>
    <r>
      <rPr>
        <sz val="10"/>
        <color theme="1"/>
        <rFont val="Calibri"/>
        <family val="2"/>
        <charset val="204"/>
      </rPr>
      <t>10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 xml:space="preserve"> до 2·10</t>
    </r>
    <r>
      <rPr>
        <vertAlign val="superscript"/>
        <sz val="10"/>
        <color theme="1"/>
        <rFont val="Calibri"/>
        <family val="2"/>
        <charset val="204"/>
      </rPr>
      <t>4</t>
    </r>
  </si>
  <si>
    <r>
      <t>менее 10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</si>
  <si>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По данным ООО "Газпром межрегионгаз Москва" за октябрь 2015:</t>
  </si>
  <si>
    <t>Молярная доля АЗОТА</t>
  </si>
  <si>
    <t>%</t>
  </si>
  <si>
    <t xml:space="preserve">Теплота сгорания низшая </t>
  </si>
  <si>
    <t>Молярна доля СО2</t>
  </si>
  <si>
    <t>в ст. условиях, ккал/м3</t>
  </si>
  <si>
    <t>Плотность в ст. усл.</t>
  </si>
  <si>
    <t>кг/м3</t>
  </si>
  <si>
    <t>Котельная №….предприятия…….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</si>
</sst>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1">
    <font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i/>
      <vertAlign val="subscript"/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i/>
      <sz val="10"/>
      <color theme="0" tint="-0.34998626667073579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vertAlign val="subscript"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1"/>
      <color theme="1"/>
      <name val="Arial"/>
      <family val="2"/>
      <charset val="204"/>
    </font>
    <font>
      <i/>
      <sz val="10"/>
      <color theme="0" tint="-0.34998626667073579"/>
      <name val="Calibri"/>
      <family val="2"/>
      <charset val="204"/>
      <scheme val="minor"/>
    </font>
    <font>
      <b/>
      <sz val="10"/>
      <color theme="0" tint="-0.34998626667073579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vertAlign val="superscript"/>
      <sz val="10"/>
      <color theme="0" tint="-0.34998626667073579"/>
      <name val="Arial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sz val="10"/>
      <color theme="1"/>
      <name val="Symbol"/>
      <family val="1"/>
      <charset val="2"/>
    </font>
    <font>
      <b/>
      <sz val="10"/>
      <color rgb="FFC00000"/>
      <name val="Arial"/>
      <family val="2"/>
      <charset val="204"/>
    </font>
    <font>
      <b/>
      <sz val="12"/>
      <color theme="1"/>
      <name val="Arial"/>
      <family val="2"/>
      <charset val="204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/>
    <xf numFmtId="0" fontId="12" fillId="0" borderId="0" xfId="0" applyFont="1"/>
    <xf numFmtId="0" fontId="3" fillId="0" borderId="0" xfId="0" applyFont="1" applyBorder="1"/>
    <xf numFmtId="0" fontId="10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5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1" fontId="5" fillId="0" borderId="12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 vertical="top"/>
    </xf>
    <xf numFmtId="0" fontId="4" fillId="0" borderId="13" xfId="0" applyFont="1" applyBorder="1"/>
    <xf numFmtId="1" fontId="0" fillId="0" borderId="12" xfId="0" applyNumberFormat="1" applyBorder="1"/>
    <xf numFmtId="0" fontId="5" fillId="0" borderId="0" xfId="0" applyFont="1" applyFill="1" applyBorder="1" applyAlignment="1">
      <alignment horizontal="left"/>
    </xf>
    <xf numFmtId="1" fontId="3" fillId="0" borderId="12" xfId="0" applyNumberFormat="1" applyFont="1" applyBorder="1"/>
    <xf numFmtId="0" fontId="3" fillId="2" borderId="11" xfId="0" applyFont="1" applyFill="1" applyBorder="1"/>
    <xf numFmtId="0" fontId="3" fillId="2" borderId="0" xfId="0" applyFont="1" applyFill="1"/>
    <xf numFmtId="1" fontId="11" fillId="2" borderId="0" xfId="0" applyNumberFormat="1" applyFont="1" applyFill="1"/>
    <xf numFmtId="2" fontId="11" fillId="2" borderId="0" xfId="0" applyNumberFormat="1" applyFont="1" applyFill="1"/>
    <xf numFmtId="1" fontId="3" fillId="2" borderId="12" xfId="0" applyNumberFormat="1" applyFont="1" applyFill="1" applyBorder="1"/>
    <xf numFmtId="0" fontId="3" fillId="0" borderId="11" xfId="0" applyFont="1" applyBorder="1"/>
    <xf numFmtId="0" fontId="3" fillId="0" borderId="0" xfId="0" applyFont="1" applyAlignment="1">
      <alignment horizontal="right" vertical="top"/>
    </xf>
    <xf numFmtId="2" fontId="3" fillId="0" borderId="0" xfId="0" applyNumberFormat="1" applyFont="1"/>
    <xf numFmtId="2" fontId="10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17" fillId="0" borderId="0" xfId="0" applyFont="1"/>
    <xf numFmtId="0" fontId="19" fillId="0" borderId="0" xfId="0" applyFont="1"/>
    <xf numFmtId="0" fontId="4" fillId="0" borderId="4" xfId="0" applyFont="1" applyBorder="1"/>
    <xf numFmtId="0" fontId="5" fillId="0" borderId="4" xfId="0" applyFont="1" applyBorder="1"/>
    <xf numFmtId="0" fontId="4" fillId="0" borderId="5" xfId="0" applyFont="1" applyBorder="1"/>
    <xf numFmtId="0" fontId="4" fillId="0" borderId="0" xfId="0" quotePrefix="1" applyFont="1" applyBorder="1"/>
    <xf numFmtId="0" fontId="28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165" fontId="4" fillId="0" borderId="0" xfId="0" applyNumberFormat="1" applyFont="1"/>
    <xf numFmtId="0" fontId="30" fillId="0" borderId="0" xfId="0" applyFont="1"/>
    <xf numFmtId="1" fontId="11" fillId="0" borderId="1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Border="1"/>
    <xf numFmtId="164" fontId="20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/>
    <xf numFmtId="0" fontId="21" fillId="0" borderId="0" xfId="0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2" fontId="26" fillId="0" borderId="2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Normal="100" workbookViewId="0">
      <selection activeCell="B38" sqref="B38:G38"/>
    </sheetView>
  </sheetViews>
  <sheetFormatPr defaultRowHeight="12.75"/>
  <cols>
    <col min="1" max="1" width="4.7109375" style="2" customWidth="1"/>
    <col min="2" max="2" width="11" style="2" customWidth="1"/>
    <col min="3" max="7" width="9.140625" style="2"/>
    <col min="8" max="8" width="16.7109375" style="2" customWidth="1"/>
    <col min="9" max="19" width="9.140625" style="2"/>
    <col min="20" max="20" width="10.85546875" style="2" bestFit="1" customWidth="1"/>
    <col min="21" max="16384" width="9.140625" style="2"/>
  </cols>
  <sheetData>
    <row r="1" spans="1:22" ht="18" thickBot="1">
      <c r="A1" s="6" t="s">
        <v>0</v>
      </c>
      <c r="J1" s="7"/>
      <c r="M1" s="6" t="s">
        <v>117</v>
      </c>
    </row>
    <row r="2" spans="1:22" s="1" customFormat="1" ht="15" customHeight="1">
      <c r="A2" s="68" t="s">
        <v>154</v>
      </c>
      <c r="B2" s="69"/>
      <c r="C2" s="69"/>
      <c r="D2" s="69"/>
      <c r="E2" s="69"/>
      <c r="F2" s="69"/>
      <c r="G2" s="69"/>
      <c r="H2" s="70"/>
      <c r="N2" s="2"/>
    </row>
    <row r="3" spans="1:22" s="1" customFormat="1" ht="15" customHeight="1" thickBot="1">
      <c r="A3" s="71"/>
      <c r="B3" s="72"/>
      <c r="C3" s="72"/>
      <c r="D3" s="72"/>
      <c r="E3" s="72"/>
      <c r="F3" s="72"/>
      <c r="G3" s="72"/>
      <c r="H3" s="73"/>
    </row>
    <row r="4" spans="1:22" ht="15.75" thickBot="1">
      <c r="A4" s="3" t="s">
        <v>1</v>
      </c>
      <c r="B4" s="1"/>
      <c r="C4" s="1"/>
      <c r="D4" s="1"/>
      <c r="E4" s="1"/>
      <c r="F4" s="1"/>
      <c r="G4" s="1"/>
      <c r="H4" s="1"/>
      <c r="M4" s="54" t="s">
        <v>1</v>
      </c>
      <c r="N4" s="1"/>
      <c r="U4" s="55" t="s">
        <v>118</v>
      </c>
    </row>
    <row r="5" spans="1:22" ht="15.75" customHeight="1">
      <c r="A5" s="18">
        <v>1</v>
      </c>
      <c r="B5" s="10" t="s">
        <v>3</v>
      </c>
      <c r="C5" s="11"/>
      <c r="D5" s="11"/>
      <c r="E5" s="12"/>
      <c r="F5" s="83" t="s">
        <v>19</v>
      </c>
      <c r="G5" s="85" t="s">
        <v>20</v>
      </c>
      <c r="H5" s="74">
        <v>320</v>
      </c>
      <c r="M5" s="18">
        <v>1</v>
      </c>
      <c r="N5" s="10" t="s">
        <v>119</v>
      </c>
      <c r="O5" s="11"/>
      <c r="P5" s="11"/>
      <c r="Q5" s="12"/>
      <c r="R5" s="83" t="s">
        <v>120</v>
      </c>
      <c r="S5" s="85" t="s">
        <v>121</v>
      </c>
      <c r="T5" s="87">
        <v>8192</v>
      </c>
      <c r="U5" s="89">
        <f>T5*4.1868</f>
        <v>34298.265599999999</v>
      </c>
      <c r="V5" s="91" t="s">
        <v>122</v>
      </c>
    </row>
    <row r="6" spans="1:22" ht="15.75" customHeight="1" thickBot="1">
      <c r="A6" s="19"/>
      <c r="B6" s="15" t="s">
        <v>4</v>
      </c>
      <c r="C6" s="16"/>
      <c r="D6" s="16"/>
      <c r="E6" s="17"/>
      <c r="F6" s="84"/>
      <c r="G6" s="86"/>
      <c r="H6" s="82"/>
      <c r="M6" s="19"/>
      <c r="N6" s="15" t="s">
        <v>123</v>
      </c>
      <c r="O6" s="16"/>
      <c r="P6" s="16"/>
      <c r="Q6" s="17"/>
      <c r="R6" s="84"/>
      <c r="S6" s="86"/>
      <c r="T6" s="88"/>
      <c r="U6" s="90"/>
      <c r="V6" s="91"/>
    </row>
    <row r="7" spans="1:22" ht="15.75" customHeight="1">
      <c r="A7" s="20">
        <v>2</v>
      </c>
      <c r="B7" s="10" t="s">
        <v>5</v>
      </c>
      <c r="C7" s="11"/>
      <c r="D7" s="11"/>
      <c r="E7" s="12"/>
      <c r="F7" s="83" t="s">
        <v>21</v>
      </c>
      <c r="G7" s="85" t="s">
        <v>20</v>
      </c>
      <c r="H7" s="74">
        <v>80</v>
      </c>
      <c r="M7" s="20">
        <v>2</v>
      </c>
      <c r="N7" s="10" t="s">
        <v>124</v>
      </c>
      <c r="O7" s="11"/>
      <c r="P7" s="11"/>
      <c r="Q7" s="12"/>
      <c r="R7" s="94" t="s">
        <v>125</v>
      </c>
      <c r="S7" s="85" t="s">
        <v>126</v>
      </c>
      <c r="T7" s="87">
        <v>0.98</v>
      </c>
    </row>
    <row r="8" spans="1:22" ht="15.75" customHeight="1" thickBot="1">
      <c r="A8" s="21"/>
      <c r="B8" s="15" t="s">
        <v>4</v>
      </c>
      <c r="C8" s="16"/>
      <c r="D8" s="16"/>
      <c r="E8" s="17"/>
      <c r="F8" s="84"/>
      <c r="G8" s="86"/>
      <c r="H8" s="75"/>
      <c r="M8" s="21"/>
      <c r="N8" s="15"/>
      <c r="O8" s="16"/>
      <c r="P8" s="16"/>
      <c r="Q8" s="17"/>
      <c r="R8" s="84"/>
      <c r="S8" s="86"/>
      <c r="T8" s="95"/>
    </row>
    <row r="9" spans="1:22" ht="15.75" customHeight="1">
      <c r="A9" s="20">
        <v>3</v>
      </c>
      <c r="B9" s="10" t="s">
        <v>6</v>
      </c>
      <c r="C9" s="11"/>
      <c r="D9" s="11"/>
      <c r="E9" s="12"/>
      <c r="F9" s="83" t="s">
        <v>22</v>
      </c>
      <c r="G9" s="85" t="s">
        <v>8</v>
      </c>
      <c r="H9" s="74">
        <v>0.1</v>
      </c>
      <c r="M9" s="20">
        <v>3</v>
      </c>
      <c r="N9" s="10" t="s">
        <v>127</v>
      </c>
      <c r="O9" s="11"/>
      <c r="P9" s="11"/>
      <c r="Q9" s="12"/>
      <c r="R9" s="83" t="s">
        <v>128</v>
      </c>
      <c r="S9" s="85" t="s">
        <v>129</v>
      </c>
      <c r="T9" s="96">
        <v>3400</v>
      </c>
    </row>
    <row r="10" spans="1:22" ht="15.75" customHeight="1" thickBot="1">
      <c r="A10" s="21"/>
      <c r="B10" s="15" t="s">
        <v>7</v>
      </c>
      <c r="C10" s="16"/>
      <c r="D10" s="16"/>
      <c r="E10" s="17"/>
      <c r="F10" s="84"/>
      <c r="G10" s="86"/>
      <c r="H10" s="75"/>
      <c r="M10" s="21"/>
      <c r="N10" s="15"/>
      <c r="O10" s="16"/>
      <c r="P10" s="16"/>
      <c r="Q10" s="17"/>
      <c r="R10" s="84"/>
      <c r="S10" s="86"/>
      <c r="T10" s="97"/>
    </row>
    <row r="11" spans="1:22" ht="15.75" customHeight="1">
      <c r="A11" s="20">
        <v>4</v>
      </c>
      <c r="B11" s="10" t="s">
        <v>9</v>
      </c>
      <c r="C11" s="11"/>
      <c r="D11" s="11"/>
      <c r="E11" s="12"/>
      <c r="F11" s="83" t="s">
        <v>23</v>
      </c>
      <c r="G11" s="85" t="s">
        <v>8</v>
      </c>
      <c r="H11" s="74">
        <v>7.4999999999999997E-2</v>
      </c>
    </row>
    <row r="12" spans="1:22" ht="15.75" customHeight="1" thickBot="1">
      <c r="A12" s="21"/>
      <c r="B12" s="15" t="s">
        <v>7</v>
      </c>
      <c r="C12" s="16"/>
      <c r="D12" s="16"/>
      <c r="E12" s="17"/>
      <c r="F12" s="84"/>
      <c r="G12" s="86"/>
      <c r="H12" s="75"/>
      <c r="M12" s="3" t="s">
        <v>16</v>
      </c>
      <c r="N12" s="1"/>
      <c r="O12" s="1"/>
      <c r="P12" s="1"/>
      <c r="Q12" s="1"/>
      <c r="R12" s="1"/>
      <c r="S12" s="4"/>
      <c r="T12" s="1"/>
    </row>
    <row r="13" spans="1:22" ht="15.75" customHeight="1">
      <c r="A13" s="20">
        <v>5</v>
      </c>
      <c r="B13" s="10" t="s">
        <v>10</v>
      </c>
      <c r="C13" s="11"/>
      <c r="D13" s="11"/>
      <c r="E13" s="12"/>
      <c r="F13" s="83" t="s">
        <v>24</v>
      </c>
      <c r="G13" s="85" t="s">
        <v>25</v>
      </c>
      <c r="H13" s="74">
        <v>20</v>
      </c>
      <c r="M13" s="10">
        <v>1</v>
      </c>
      <c r="N13" s="10" t="s">
        <v>130</v>
      </c>
      <c r="O13" s="11"/>
      <c r="P13" s="11"/>
      <c r="Q13" s="12"/>
      <c r="R13" s="83" t="s">
        <v>28</v>
      </c>
      <c r="S13" s="85" t="s">
        <v>20</v>
      </c>
      <c r="T13" s="92">
        <f>((T9*859.845)/T5)/T7</f>
        <v>364.15230887276789</v>
      </c>
    </row>
    <row r="14" spans="1:22" ht="15.75" customHeight="1" thickBot="1">
      <c r="A14" s="21"/>
      <c r="B14" s="15" t="s">
        <v>7</v>
      </c>
      <c r="C14" s="16"/>
      <c r="D14" s="16"/>
      <c r="E14" s="17"/>
      <c r="F14" s="84"/>
      <c r="G14" s="86"/>
      <c r="H14" s="75"/>
      <c r="M14" s="15"/>
      <c r="N14" s="15" t="s">
        <v>131</v>
      </c>
      <c r="O14" s="16"/>
      <c r="P14" s="16"/>
      <c r="Q14" s="17"/>
      <c r="R14" s="84"/>
      <c r="S14" s="86"/>
      <c r="T14" s="93"/>
    </row>
    <row r="15" spans="1:22" ht="15.75" customHeight="1">
      <c r="A15" s="20">
        <v>6</v>
      </c>
      <c r="B15" s="10" t="s">
        <v>11</v>
      </c>
      <c r="C15" s="11"/>
      <c r="D15" s="11"/>
      <c r="E15" s="12"/>
      <c r="F15" s="83" t="s">
        <v>26</v>
      </c>
      <c r="G15" s="85" t="s">
        <v>25</v>
      </c>
      <c r="H15" s="74">
        <v>0</v>
      </c>
    </row>
    <row r="16" spans="1:22" ht="15.75" customHeight="1" thickBot="1">
      <c r="A16" s="21"/>
      <c r="B16" s="15" t="s">
        <v>7</v>
      </c>
      <c r="C16" s="16"/>
      <c r="D16" s="16"/>
      <c r="E16" s="17"/>
      <c r="F16" s="84"/>
      <c r="G16" s="86"/>
      <c r="H16" s="75"/>
    </row>
    <row r="17" spans="1:21" ht="15.75" customHeight="1" thickBot="1">
      <c r="A17" s="20">
        <v>7</v>
      </c>
      <c r="B17" s="10" t="s">
        <v>12</v>
      </c>
      <c r="C17" s="11"/>
      <c r="D17" s="11"/>
      <c r="E17" s="12"/>
      <c r="F17" s="83" t="s">
        <v>27</v>
      </c>
      <c r="G17" s="85" t="s">
        <v>14</v>
      </c>
      <c r="H17" s="74">
        <v>760</v>
      </c>
    </row>
    <row r="18" spans="1:21" ht="15.75" customHeight="1" thickBot="1">
      <c r="A18" s="21"/>
      <c r="B18" s="15" t="s">
        <v>13</v>
      </c>
      <c r="C18" s="16"/>
      <c r="D18" s="16"/>
      <c r="E18" s="17"/>
      <c r="F18" s="84"/>
      <c r="G18" s="86"/>
      <c r="H18" s="75"/>
      <c r="M18" s="10" t="s">
        <v>132</v>
      </c>
      <c r="N18" s="56"/>
      <c r="O18" s="11" t="s">
        <v>133</v>
      </c>
      <c r="P18" s="57" t="s">
        <v>134</v>
      </c>
      <c r="Q18" s="11"/>
      <c r="R18" s="11"/>
      <c r="S18" s="11"/>
      <c r="T18" s="11"/>
      <c r="U18" s="58"/>
    </row>
    <row r="19" spans="1:21" ht="15.75" customHeight="1">
      <c r="A19" s="20">
        <v>8</v>
      </c>
      <c r="B19" s="10" t="s">
        <v>30</v>
      </c>
      <c r="C19" s="11"/>
      <c r="D19" s="11"/>
      <c r="E19" s="12"/>
      <c r="F19" s="83" t="s">
        <v>35</v>
      </c>
      <c r="G19" s="85" t="s">
        <v>33</v>
      </c>
      <c r="H19" s="74">
        <v>3</v>
      </c>
      <c r="M19" s="13" t="s">
        <v>135</v>
      </c>
      <c r="N19" s="8"/>
      <c r="O19" s="8"/>
      <c r="P19" s="8"/>
      <c r="Q19" s="8"/>
      <c r="R19" s="8"/>
      <c r="S19" s="8"/>
      <c r="T19" s="8"/>
      <c r="U19" s="31"/>
    </row>
    <row r="20" spans="1:21" s="1" customFormat="1" ht="15.75" customHeight="1" thickBot="1">
      <c r="A20" s="21"/>
      <c r="B20" s="15" t="s">
        <v>31</v>
      </c>
      <c r="C20" s="16"/>
      <c r="D20" s="16"/>
      <c r="E20" s="17"/>
      <c r="F20" s="84"/>
      <c r="G20" s="86"/>
      <c r="H20" s="75"/>
      <c r="M20" s="13" t="s">
        <v>136</v>
      </c>
      <c r="N20" s="8"/>
      <c r="O20" s="8"/>
      <c r="P20" s="8"/>
      <c r="Q20" s="8"/>
      <c r="R20" s="8"/>
      <c r="S20" s="8"/>
      <c r="T20" s="8"/>
      <c r="U20" s="14"/>
    </row>
    <row r="21" spans="1:21" s="1" customFormat="1" ht="15.75" customHeight="1">
      <c r="A21" s="20">
        <v>9</v>
      </c>
      <c r="B21" s="10" t="s">
        <v>30</v>
      </c>
      <c r="C21" s="11"/>
      <c r="D21" s="11"/>
      <c r="E21" s="12"/>
      <c r="F21" s="83" t="s">
        <v>36</v>
      </c>
      <c r="G21" s="85" t="s">
        <v>34</v>
      </c>
      <c r="H21" s="76">
        <v>3</v>
      </c>
      <c r="M21" s="13" t="s">
        <v>137</v>
      </c>
      <c r="N21" s="8"/>
      <c r="O21" s="8"/>
      <c r="P21" s="8"/>
      <c r="Q21" s="8"/>
      <c r="R21" s="8"/>
      <c r="S21" s="8"/>
      <c r="T21" s="8"/>
      <c r="U21" s="14"/>
    </row>
    <row r="22" spans="1:21" s="1" customFormat="1" ht="15.75" customHeight="1" thickBot="1">
      <c r="A22" s="21"/>
      <c r="B22" s="15" t="s">
        <v>32</v>
      </c>
      <c r="C22" s="16"/>
      <c r="D22" s="16"/>
      <c r="E22" s="17"/>
      <c r="F22" s="84"/>
      <c r="G22" s="86"/>
      <c r="H22" s="77"/>
      <c r="M22" s="29"/>
      <c r="N22" s="30" t="s">
        <v>138</v>
      </c>
      <c r="O22" s="30" t="s">
        <v>139</v>
      </c>
      <c r="P22" s="30"/>
      <c r="Q22" s="30" t="s">
        <v>140</v>
      </c>
      <c r="R22" s="30"/>
      <c r="S22" s="30"/>
      <c r="T22" s="30"/>
      <c r="U22" s="14"/>
    </row>
    <row r="23" spans="1:21" s="1" customFormat="1" ht="15">
      <c r="A23" s="22"/>
      <c r="B23" s="8"/>
      <c r="C23" s="8"/>
      <c r="D23" s="8"/>
      <c r="E23" s="8"/>
      <c r="F23" s="8"/>
      <c r="G23" s="23"/>
      <c r="H23" s="24"/>
      <c r="M23" s="13"/>
      <c r="N23" s="30" t="s">
        <v>141</v>
      </c>
      <c r="O23" s="59"/>
      <c r="P23" s="8"/>
      <c r="Q23" s="60" t="s">
        <v>142</v>
      </c>
      <c r="R23" s="61">
        <v>1.5</v>
      </c>
      <c r="S23" s="30"/>
      <c r="T23" s="30"/>
      <c r="U23" s="14"/>
    </row>
    <row r="24" spans="1:21" ht="15.75" thickBot="1">
      <c r="A24" s="3" t="s">
        <v>16</v>
      </c>
      <c r="B24" s="1"/>
      <c r="C24" s="1"/>
      <c r="D24" s="1"/>
      <c r="E24" s="1"/>
      <c r="F24" s="1"/>
      <c r="G24" s="4"/>
      <c r="H24" s="1"/>
      <c r="M24" s="29"/>
      <c r="N24" s="30" t="s">
        <v>143</v>
      </c>
      <c r="O24" s="30"/>
      <c r="P24" s="30"/>
      <c r="Q24" s="60" t="s">
        <v>142</v>
      </c>
      <c r="R24" s="61">
        <v>2</v>
      </c>
      <c r="S24" s="30"/>
      <c r="T24" s="30"/>
      <c r="U24" s="31"/>
    </row>
    <row r="25" spans="1:21" ht="15.75" customHeight="1">
      <c r="A25" s="10">
        <v>10</v>
      </c>
      <c r="B25" s="10" t="s">
        <v>2</v>
      </c>
      <c r="C25" s="11"/>
      <c r="D25" s="11"/>
      <c r="E25" s="12"/>
      <c r="F25" s="83" t="s">
        <v>28</v>
      </c>
      <c r="G25" s="85" t="s">
        <v>20</v>
      </c>
      <c r="H25" s="78">
        <f>H5*((H13+273.15)*0.101325)/(293.15*(H11+(H17*0.000133322)))</f>
        <v>183.88799936843799</v>
      </c>
      <c r="M25" s="29"/>
      <c r="N25" s="30" t="s">
        <v>144</v>
      </c>
      <c r="O25" s="30"/>
      <c r="P25" s="30"/>
      <c r="Q25" s="60" t="s">
        <v>142</v>
      </c>
      <c r="R25" s="61">
        <v>2.5</v>
      </c>
      <c r="S25" s="30"/>
      <c r="T25" s="30"/>
      <c r="U25" s="31"/>
    </row>
    <row r="26" spans="1:21" ht="15.75" customHeight="1" thickBot="1">
      <c r="A26" s="15"/>
      <c r="B26" s="15" t="s">
        <v>15</v>
      </c>
      <c r="C26" s="16"/>
      <c r="D26" s="16"/>
      <c r="E26" s="17"/>
      <c r="F26" s="84"/>
      <c r="G26" s="86"/>
      <c r="H26" s="79"/>
      <c r="M26" s="29"/>
      <c r="N26" s="30" t="s">
        <v>145</v>
      </c>
      <c r="O26" s="30"/>
      <c r="P26" s="30"/>
      <c r="Q26" s="60" t="s">
        <v>142</v>
      </c>
      <c r="R26" s="61">
        <v>3</v>
      </c>
      <c r="S26" s="30"/>
      <c r="T26" s="30"/>
      <c r="U26" s="31"/>
    </row>
    <row r="27" spans="1:21" ht="15.75" customHeight="1" thickBot="1">
      <c r="A27" s="10">
        <v>11</v>
      </c>
      <c r="B27" s="10" t="s">
        <v>17</v>
      </c>
      <c r="C27" s="11"/>
      <c r="D27" s="11"/>
      <c r="E27" s="12"/>
      <c r="F27" s="83" t="s">
        <v>29</v>
      </c>
      <c r="G27" s="85" t="s">
        <v>20</v>
      </c>
      <c r="H27" s="80">
        <f>H7*((H15+273.15)*0.101325)/(293.15*(H9+(H17*0.000133322)))</f>
        <v>37.516369274749103</v>
      </c>
      <c r="M27" s="32"/>
      <c r="N27" s="33"/>
      <c r="O27" s="33"/>
      <c r="P27" s="33"/>
      <c r="Q27" s="33"/>
      <c r="R27" s="33"/>
      <c r="S27" s="33"/>
      <c r="T27" s="33"/>
      <c r="U27" s="34"/>
    </row>
    <row r="28" spans="1:21" ht="15.75" customHeight="1" thickBot="1">
      <c r="A28" s="15"/>
      <c r="B28" s="15" t="s">
        <v>15</v>
      </c>
      <c r="C28" s="16"/>
      <c r="D28" s="16"/>
      <c r="E28" s="17"/>
      <c r="F28" s="84"/>
      <c r="G28" s="86"/>
      <c r="H28" s="81"/>
    </row>
    <row r="29" spans="1:21">
      <c r="A29" s="3" t="s">
        <v>18</v>
      </c>
      <c r="B29" s="1"/>
      <c r="C29" s="1"/>
      <c r="D29" s="1"/>
      <c r="E29" s="1"/>
      <c r="F29" s="1"/>
      <c r="G29" s="1"/>
      <c r="H29" s="1"/>
    </row>
    <row r="30" spans="1:21" ht="13.5" thickBot="1">
      <c r="A30" s="3" t="s">
        <v>37</v>
      </c>
      <c r="B30" s="1"/>
      <c r="C30" s="1"/>
      <c r="D30" s="1"/>
      <c r="E30" s="1"/>
      <c r="F30" s="1"/>
      <c r="G30" s="1"/>
      <c r="H30" s="1"/>
      <c r="M30" s="2" t="s">
        <v>146</v>
      </c>
    </row>
    <row r="31" spans="1:21" ht="15.75" customHeight="1">
      <c r="A31" s="10">
        <v>12</v>
      </c>
      <c r="B31" s="10" t="s">
        <v>38</v>
      </c>
      <c r="C31" s="11"/>
      <c r="D31" s="11"/>
      <c r="E31" s="12"/>
      <c r="F31" s="83" t="s">
        <v>42</v>
      </c>
      <c r="G31" s="85" t="s">
        <v>20</v>
      </c>
      <c r="H31" s="64">
        <f>H25*(1+H19/100)</f>
        <v>189.40463934949113</v>
      </c>
    </row>
    <row r="32" spans="1:21" ht="15.75" customHeight="1" thickBot="1">
      <c r="A32" s="15"/>
      <c r="B32" s="15" t="s">
        <v>15</v>
      </c>
      <c r="C32" s="16"/>
      <c r="D32" s="16"/>
      <c r="E32" s="17"/>
      <c r="F32" s="84"/>
      <c r="G32" s="86"/>
      <c r="H32" s="65"/>
      <c r="M32" s="2" t="s">
        <v>147</v>
      </c>
      <c r="O32" s="62">
        <v>0.61</v>
      </c>
      <c r="P32" s="2" t="s">
        <v>148</v>
      </c>
      <c r="R32" s="63" t="s">
        <v>149</v>
      </c>
      <c r="S32" s="63"/>
      <c r="T32" s="63"/>
      <c r="U32" s="63">
        <v>8272</v>
      </c>
    </row>
    <row r="33" spans="1:21" ht="15.75" customHeight="1">
      <c r="A33" s="10">
        <v>13</v>
      </c>
      <c r="B33" s="10" t="s">
        <v>39</v>
      </c>
      <c r="C33" s="11"/>
      <c r="D33" s="11"/>
      <c r="E33" s="12"/>
      <c r="F33" s="83" t="s">
        <v>43</v>
      </c>
      <c r="G33" s="85" t="s">
        <v>20</v>
      </c>
      <c r="H33" s="66">
        <f>H27*(1-H21/100)</f>
        <v>36.390878196506627</v>
      </c>
      <c r="I33" s="2">
        <f>H31/H33</f>
        <v>5.204728457684574</v>
      </c>
      <c r="M33" s="2" t="s">
        <v>150</v>
      </c>
      <c r="O33" s="62">
        <v>0.186</v>
      </c>
      <c r="P33" s="2" t="s">
        <v>148</v>
      </c>
      <c r="R33" s="63" t="s">
        <v>151</v>
      </c>
      <c r="S33" s="63"/>
      <c r="T33" s="63"/>
      <c r="U33" s="63"/>
    </row>
    <row r="34" spans="1:21" ht="15.75" customHeight="1" thickBot="1">
      <c r="A34" s="15"/>
      <c r="B34" s="15" t="s">
        <v>15</v>
      </c>
      <c r="C34" s="16"/>
      <c r="D34" s="16"/>
      <c r="E34" s="17"/>
      <c r="F34" s="84"/>
      <c r="G34" s="86"/>
      <c r="H34" s="67"/>
      <c r="M34" s="2" t="s">
        <v>152</v>
      </c>
      <c r="O34" s="62">
        <v>0.70699999999999996</v>
      </c>
      <c r="P34" s="2" t="s">
        <v>153</v>
      </c>
    </row>
    <row r="35" spans="1:21" ht="15" thickBot="1">
      <c r="A35" s="3" t="s">
        <v>44</v>
      </c>
      <c r="B35" s="1"/>
      <c r="C35" s="1"/>
      <c r="D35" s="1"/>
      <c r="E35" s="1"/>
      <c r="F35" s="1"/>
      <c r="G35" s="1"/>
      <c r="H35" s="1"/>
    </row>
    <row r="36" spans="1:21">
      <c r="A36" s="10"/>
      <c r="B36" s="11"/>
      <c r="C36" s="11"/>
      <c r="D36" s="11"/>
      <c r="E36" s="11"/>
      <c r="F36" s="11"/>
      <c r="G36" s="11"/>
      <c r="H36" s="12"/>
    </row>
    <row r="37" spans="1:21" ht="14.25">
      <c r="A37" s="13"/>
      <c r="B37" s="39" t="s">
        <v>55</v>
      </c>
      <c r="C37" s="39" t="s">
        <v>56</v>
      </c>
      <c r="D37" s="39" t="s">
        <v>59</v>
      </c>
      <c r="E37" s="39" t="s">
        <v>60</v>
      </c>
      <c r="F37" s="39" t="s">
        <v>57</v>
      </c>
      <c r="G37" s="9" t="s">
        <v>58</v>
      </c>
      <c r="H37" s="14"/>
    </row>
    <row r="38" spans="1:21">
      <c r="A38" s="13"/>
      <c r="B38" s="36" t="s">
        <v>62</v>
      </c>
      <c r="C38" s="5">
        <v>160</v>
      </c>
      <c r="D38" s="5">
        <v>250</v>
      </c>
      <c r="E38" s="53">
        <v>5</v>
      </c>
      <c r="F38" s="5">
        <v>80</v>
      </c>
      <c r="G38" s="43">
        <f t="shared" ref="G38" si="0">D38/E38</f>
        <v>50</v>
      </c>
      <c r="H38" s="14"/>
    </row>
    <row r="39" spans="1:21">
      <c r="A39" s="13"/>
      <c r="B39" s="36"/>
      <c r="C39" s="1"/>
      <c r="D39" s="1"/>
      <c r="E39" s="51"/>
      <c r="F39" s="1"/>
      <c r="G39" s="43"/>
      <c r="H39" s="14"/>
    </row>
    <row r="40" spans="1:21">
      <c r="A40" s="29"/>
      <c r="B40" s="30"/>
      <c r="C40" s="30"/>
      <c r="D40" s="30"/>
      <c r="E40" s="30"/>
      <c r="F40" s="30"/>
      <c r="G40" s="30"/>
      <c r="H40" s="31"/>
    </row>
    <row r="41" spans="1:21">
      <c r="A41" s="29"/>
      <c r="B41" s="30"/>
      <c r="C41" s="30"/>
      <c r="D41" s="30"/>
      <c r="E41" s="30"/>
      <c r="F41" s="30"/>
      <c r="G41" s="30"/>
      <c r="H41" s="31"/>
    </row>
    <row r="42" spans="1:21" ht="13.5" thickBot="1">
      <c r="A42" s="32"/>
      <c r="B42" s="33"/>
      <c r="C42" s="33"/>
      <c r="D42" s="33"/>
      <c r="E42" s="33"/>
      <c r="F42" s="33"/>
      <c r="G42" s="33"/>
      <c r="H42" s="34"/>
    </row>
    <row r="45" spans="1:21">
      <c r="D45" s="2" t="s">
        <v>61</v>
      </c>
      <c r="F45" s="40"/>
      <c r="G45" s="40"/>
      <c r="H45" s="40"/>
    </row>
  </sheetData>
  <customSheetViews>
    <customSheetView guid="{7FBC4D2D-5A33-4F7B-B130-F079BEDB541B}" showPageBreaks="1">
      <selection activeCell="L35" sqref="L35"/>
      <pageMargins left="1.1399999999999999" right="0.7" top="0.75" bottom="0.75" header="0.3" footer="0.3"/>
      <pageSetup paperSize="9" orientation="portrait" r:id="rId1"/>
    </customSheetView>
  </customSheetViews>
  <mergeCells count="54">
    <mergeCell ref="R13:R14"/>
    <mergeCell ref="S13:S14"/>
    <mergeCell ref="T13:T14"/>
    <mergeCell ref="R7:R8"/>
    <mergeCell ref="S7:S8"/>
    <mergeCell ref="T7:T8"/>
    <mergeCell ref="R9:R10"/>
    <mergeCell ref="S9:S10"/>
    <mergeCell ref="T9:T10"/>
    <mergeCell ref="R5:R6"/>
    <mergeCell ref="S5:S6"/>
    <mergeCell ref="T5:T6"/>
    <mergeCell ref="U5:U6"/>
    <mergeCell ref="V5:V6"/>
    <mergeCell ref="F27:F28"/>
    <mergeCell ref="G27:G28"/>
    <mergeCell ref="F31:F32"/>
    <mergeCell ref="G31:G32"/>
    <mergeCell ref="F33:F34"/>
    <mergeCell ref="G33:G34"/>
    <mergeCell ref="F19:F20"/>
    <mergeCell ref="G19:G20"/>
    <mergeCell ref="F21:F22"/>
    <mergeCell ref="G21:G22"/>
    <mergeCell ref="F25:F26"/>
    <mergeCell ref="G25:G26"/>
    <mergeCell ref="F13:F14"/>
    <mergeCell ref="G13:G14"/>
    <mergeCell ref="F15:F16"/>
    <mergeCell ref="G15:G16"/>
    <mergeCell ref="F17:F18"/>
    <mergeCell ref="G17:G18"/>
    <mergeCell ref="F7:F8"/>
    <mergeCell ref="G7:G8"/>
    <mergeCell ref="F9:F10"/>
    <mergeCell ref="G9:G10"/>
    <mergeCell ref="F11:F12"/>
    <mergeCell ref="G11:G12"/>
    <mergeCell ref="H31:H32"/>
    <mergeCell ref="H33:H34"/>
    <mergeCell ref="A2:H3"/>
    <mergeCell ref="H15:H16"/>
    <mergeCell ref="H17:H18"/>
    <mergeCell ref="H19:H20"/>
    <mergeCell ref="H21:H22"/>
    <mergeCell ref="H25:H26"/>
    <mergeCell ref="H27:H28"/>
    <mergeCell ref="H5:H6"/>
    <mergeCell ref="H7:H8"/>
    <mergeCell ref="H9:H10"/>
    <mergeCell ref="H11:H12"/>
    <mergeCell ref="H13:H14"/>
    <mergeCell ref="F5:F6"/>
    <mergeCell ref="G5:G6"/>
  </mergeCells>
  <pageMargins left="1.1417322834645669" right="0.70866141732283472" top="0.74803149606299213" bottom="0.74803149606299213" header="0.31496062992125984" footer="0.31496062992125984"/>
  <pageSetup paperSize="9" orientation="portrait" r:id="rId2"/>
  <headerFooter>
    <oddFooter>&amp;L&amp;D&amp;R(c)Терехов О.В.2013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M269"/>
  <sheetViews>
    <sheetView workbookViewId="0">
      <pane ySplit="2" topLeftCell="A3" activePane="bottomLeft" state="frozenSplit"/>
      <selection pane="bottomLeft" activeCell="B93" sqref="B93:G93"/>
    </sheetView>
  </sheetViews>
  <sheetFormatPr defaultRowHeight="12.75"/>
  <cols>
    <col min="1" max="1" width="18.140625" style="1" bestFit="1" customWidth="1"/>
    <col min="2" max="2" width="14.5703125" style="49" bestFit="1" customWidth="1"/>
    <col min="3" max="3" width="6" style="1" bestFit="1" customWidth="1"/>
    <col min="4" max="4" width="9.5703125" style="1" customWidth="1"/>
    <col min="5" max="5" width="9.85546875" style="51" customWidth="1"/>
    <col min="6" max="6" width="9.5703125" style="1" customWidth="1"/>
    <col min="7" max="7" width="8" style="43" customWidth="1"/>
    <col min="8" max="8" width="10.85546875" style="1" customWidth="1"/>
    <col min="9" max="9" width="12.85546875" style="1" customWidth="1"/>
    <col min="10" max="10" width="13.28515625" style="1" customWidth="1"/>
    <col min="11" max="11" width="16.5703125" style="1" bestFit="1" customWidth="1"/>
    <col min="12" max="12" width="18.140625" style="1" bestFit="1" customWidth="1"/>
    <col min="13" max="13" width="14.42578125" style="1" bestFit="1" customWidth="1"/>
    <col min="14" max="16384" width="9.140625" style="1"/>
  </cols>
  <sheetData>
    <row r="1" spans="1:13">
      <c r="B1" s="44"/>
      <c r="C1" s="45"/>
      <c r="D1" s="46">
        <f>Расчет!H31</f>
        <v>189.40463934949113</v>
      </c>
      <c r="E1" s="47">
        <f>Расчет!H33</f>
        <v>36.390878196506627</v>
      </c>
      <c r="F1" s="45"/>
      <c r="G1" s="48"/>
    </row>
    <row r="2" spans="1:13" ht="14.25">
      <c r="A2" s="25" t="s">
        <v>45</v>
      </c>
      <c r="B2" s="35" t="s">
        <v>40</v>
      </c>
      <c r="C2" s="25" t="s">
        <v>41</v>
      </c>
      <c r="D2" s="26" t="s">
        <v>46</v>
      </c>
      <c r="E2" s="52" t="s">
        <v>47</v>
      </c>
      <c r="F2" s="25" t="s">
        <v>48</v>
      </c>
      <c r="G2" s="37" t="s">
        <v>49</v>
      </c>
      <c r="H2" s="25" t="s">
        <v>50</v>
      </c>
      <c r="I2" s="25" t="s">
        <v>51</v>
      </c>
      <c r="J2" s="27" t="s">
        <v>52</v>
      </c>
      <c r="K2" s="42" t="s">
        <v>65</v>
      </c>
      <c r="L2" s="42" t="s">
        <v>66</v>
      </c>
      <c r="M2" s="3" t="s">
        <v>71</v>
      </c>
    </row>
    <row r="3" spans="1:13" customFormat="1" ht="15" hidden="1">
      <c r="A3" s="28" t="s">
        <v>53</v>
      </c>
      <c r="B3" s="36" t="s">
        <v>54</v>
      </c>
      <c r="C3" s="5">
        <v>16</v>
      </c>
      <c r="D3" s="5">
        <v>25</v>
      </c>
      <c r="E3" s="53">
        <v>0.8</v>
      </c>
      <c r="F3" s="5">
        <v>50</v>
      </c>
      <c r="G3" s="38">
        <f>D3/E3</f>
        <v>31.25</v>
      </c>
      <c r="H3" s="5">
        <v>55</v>
      </c>
      <c r="I3" s="5">
        <v>-40</v>
      </c>
      <c r="J3" s="5">
        <v>5</v>
      </c>
    </row>
    <row r="4" spans="1:13" customFormat="1" ht="15" hidden="1">
      <c r="A4" s="28" t="s">
        <v>53</v>
      </c>
      <c r="B4" s="36" t="s">
        <v>54</v>
      </c>
      <c r="C4" s="5">
        <v>16</v>
      </c>
      <c r="D4" s="5">
        <v>25</v>
      </c>
      <c r="E4" s="53">
        <v>1.3</v>
      </c>
      <c r="F4" s="5">
        <v>50</v>
      </c>
      <c r="G4" s="38">
        <f>D4/E4</f>
        <v>19.23076923076923</v>
      </c>
      <c r="H4" s="5">
        <v>55</v>
      </c>
      <c r="I4" s="5">
        <v>-40</v>
      </c>
      <c r="J4" s="5">
        <v>5</v>
      </c>
    </row>
    <row r="5" spans="1:13" customFormat="1" ht="15" hidden="1">
      <c r="A5" s="28" t="s">
        <v>53</v>
      </c>
      <c r="B5" s="36" t="s">
        <v>54</v>
      </c>
      <c r="C5" s="5">
        <v>25</v>
      </c>
      <c r="D5" s="5">
        <v>40</v>
      </c>
      <c r="E5" s="53">
        <v>2</v>
      </c>
      <c r="F5" s="5">
        <v>50</v>
      </c>
      <c r="G5" s="38">
        <f>D5/E5</f>
        <v>20</v>
      </c>
      <c r="H5" s="5">
        <v>80</v>
      </c>
      <c r="I5" s="5">
        <v>-40</v>
      </c>
      <c r="J5" s="5">
        <v>5</v>
      </c>
    </row>
    <row r="6" spans="1:13" customFormat="1" ht="15" hidden="1">
      <c r="A6" s="28" t="s">
        <v>53</v>
      </c>
      <c r="B6" s="36" t="s">
        <v>54</v>
      </c>
      <c r="C6" s="5">
        <v>25</v>
      </c>
      <c r="D6" s="5">
        <v>40</v>
      </c>
      <c r="E6" s="53">
        <v>1.3</v>
      </c>
      <c r="F6" s="5">
        <v>50</v>
      </c>
      <c r="G6" s="38">
        <f t="shared" ref="G6:G71" si="0">D6/E6</f>
        <v>30.769230769230766</v>
      </c>
      <c r="H6" s="5">
        <v>80</v>
      </c>
      <c r="I6" s="5">
        <v>-40</v>
      </c>
      <c r="J6" s="5">
        <v>5</v>
      </c>
    </row>
    <row r="7" spans="1:13" customFormat="1" ht="15" hidden="1">
      <c r="A7" s="28" t="s">
        <v>53</v>
      </c>
      <c r="B7" s="36" t="s">
        <v>54</v>
      </c>
      <c r="C7" s="5">
        <v>25</v>
      </c>
      <c r="D7" s="5">
        <v>40</v>
      </c>
      <c r="E7" s="53">
        <v>0.8</v>
      </c>
      <c r="F7" s="5">
        <v>50</v>
      </c>
      <c r="G7" s="38">
        <f t="shared" si="0"/>
        <v>50</v>
      </c>
      <c r="H7" s="5">
        <v>80</v>
      </c>
      <c r="I7" s="5">
        <v>-40</v>
      </c>
      <c r="J7" s="5">
        <v>5</v>
      </c>
    </row>
    <row r="8" spans="1:13" customFormat="1" ht="15" hidden="1">
      <c r="A8" s="28" t="s">
        <v>53</v>
      </c>
      <c r="B8" s="36" t="s">
        <v>54</v>
      </c>
      <c r="C8" s="5">
        <v>25</v>
      </c>
      <c r="D8" s="5">
        <v>40</v>
      </c>
      <c r="E8" s="53">
        <v>0.6</v>
      </c>
      <c r="F8" s="5">
        <v>50</v>
      </c>
      <c r="G8" s="38">
        <f t="shared" si="0"/>
        <v>66.666666666666671</v>
      </c>
      <c r="H8" s="5">
        <v>80</v>
      </c>
      <c r="I8" s="5">
        <v>-40</v>
      </c>
      <c r="J8" s="5">
        <v>5</v>
      </c>
    </row>
    <row r="9" spans="1:13" customFormat="1" ht="15" hidden="1">
      <c r="A9" s="28" t="s">
        <v>53</v>
      </c>
      <c r="B9" s="36" t="s">
        <v>54</v>
      </c>
      <c r="C9" s="5">
        <v>40</v>
      </c>
      <c r="D9" s="5">
        <v>65</v>
      </c>
      <c r="E9" s="53">
        <v>3</v>
      </c>
      <c r="F9" s="5">
        <v>50</v>
      </c>
      <c r="G9" s="38">
        <f t="shared" si="0"/>
        <v>21.666666666666668</v>
      </c>
      <c r="H9" s="5">
        <v>230</v>
      </c>
      <c r="I9" s="5">
        <v>-40</v>
      </c>
      <c r="J9" s="5">
        <v>5</v>
      </c>
    </row>
    <row r="10" spans="1:13" customFormat="1" ht="15" hidden="1">
      <c r="A10" s="28" t="s">
        <v>53</v>
      </c>
      <c r="B10" s="36" t="s">
        <v>54</v>
      </c>
      <c r="C10" s="5">
        <v>40</v>
      </c>
      <c r="D10" s="5">
        <v>65</v>
      </c>
      <c r="E10" s="53">
        <v>2</v>
      </c>
      <c r="F10" s="5">
        <v>50</v>
      </c>
      <c r="G10" s="38">
        <f t="shared" si="0"/>
        <v>32.5</v>
      </c>
      <c r="H10" s="5">
        <v>230</v>
      </c>
      <c r="I10" s="5">
        <v>-40</v>
      </c>
      <c r="J10" s="5">
        <v>5</v>
      </c>
    </row>
    <row r="11" spans="1:13" customFormat="1" ht="15" hidden="1">
      <c r="A11" s="28" t="s">
        <v>53</v>
      </c>
      <c r="B11" s="36" t="s">
        <v>54</v>
      </c>
      <c r="C11" s="5">
        <v>40</v>
      </c>
      <c r="D11" s="5">
        <v>65</v>
      </c>
      <c r="E11" s="53">
        <v>1.3</v>
      </c>
      <c r="F11" s="5">
        <v>50</v>
      </c>
      <c r="G11" s="38">
        <f t="shared" si="0"/>
        <v>50</v>
      </c>
      <c r="H11" s="5">
        <v>230</v>
      </c>
      <c r="I11" s="5">
        <v>-40</v>
      </c>
      <c r="J11" s="5">
        <v>5</v>
      </c>
    </row>
    <row r="12" spans="1:13" customFormat="1" ht="15" hidden="1">
      <c r="A12" s="28" t="s">
        <v>53</v>
      </c>
      <c r="B12" s="36" t="s">
        <v>54</v>
      </c>
      <c r="C12" s="5">
        <v>40</v>
      </c>
      <c r="D12" s="5">
        <v>65</v>
      </c>
      <c r="E12" s="53">
        <v>1</v>
      </c>
      <c r="F12" s="5">
        <v>50</v>
      </c>
      <c r="G12" s="38">
        <f t="shared" si="0"/>
        <v>65</v>
      </c>
      <c r="H12" s="5">
        <v>230</v>
      </c>
      <c r="I12" s="5">
        <v>-40</v>
      </c>
      <c r="J12" s="5">
        <v>5</v>
      </c>
    </row>
    <row r="13" spans="1:13" customFormat="1" ht="15" hidden="1">
      <c r="A13" s="28" t="s">
        <v>53</v>
      </c>
      <c r="B13" s="36" t="s">
        <v>54</v>
      </c>
      <c r="C13" s="5">
        <v>40</v>
      </c>
      <c r="D13" s="5">
        <v>65</v>
      </c>
      <c r="E13" s="53">
        <v>0.8</v>
      </c>
      <c r="F13" s="5">
        <v>50</v>
      </c>
      <c r="G13" s="38">
        <f t="shared" si="0"/>
        <v>81.25</v>
      </c>
      <c r="H13" s="5">
        <v>230</v>
      </c>
      <c r="I13" s="5">
        <v>-40</v>
      </c>
      <c r="J13" s="5">
        <v>5</v>
      </c>
    </row>
    <row r="14" spans="1:13" customFormat="1" ht="15" hidden="1">
      <c r="A14" s="28" t="s">
        <v>53</v>
      </c>
      <c r="B14" s="36" t="s">
        <v>54</v>
      </c>
      <c r="C14" s="5">
        <v>65</v>
      </c>
      <c r="D14" s="5">
        <v>100</v>
      </c>
      <c r="E14" s="53">
        <v>5</v>
      </c>
      <c r="F14" s="5">
        <v>50</v>
      </c>
      <c r="G14" s="38">
        <f t="shared" si="0"/>
        <v>20</v>
      </c>
      <c r="H14" s="5">
        <v>490</v>
      </c>
      <c r="I14" s="5">
        <v>-40</v>
      </c>
      <c r="J14" s="5">
        <v>5</v>
      </c>
    </row>
    <row r="15" spans="1:13" customFormat="1" ht="15" hidden="1">
      <c r="A15" s="28" t="s">
        <v>53</v>
      </c>
      <c r="B15" s="36" t="s">
        <v>54</v>
      </c>
      <c r="C15" s="5">
        <v>65</v>
      </c>
      <c r="D15" s="5">
        <v>100</v>
      </c>
      <c r="E15" s="53">
        <v>3</v>
      </c>
      <c r="F15" s="5">
        <v>50</v>
      </c>
      <c r="G15" s="38">
        <f t="shared" si="0"/>
        <v>33.333333333333336</v>
      </c>
      <c r="H15" s="5">
        <v>490</v>
      </c>
      <c r="I15" s="5">
        <v>-40</v>
      </c>
      <c r="J15" s="5">
        <v>5</v>
      </c>
    </row>
    <row r="16" spans="1:13" customFormat="1" ht="15" hidden="1">
      <c r="A16" s="28" t="s">
        <v>53</v>
      </c>
      <c r="B16" s="36" t="s">
        <v>54</v>
      </c>
      <c r="C16" s="5">
        <v>65</v>
      </c>
      <c r="D16" s="5">
        <v>100</v>
      </c>
      <c r="E16" s="53">
        <v>2</v>
      </c>
      <c r="F16" s="5">
        <v>50</v>
      </c>
      <c r="G16" s="38">
        <f t="shared" si="0"/>
        <v>50</v>
      </c>
      <c r="H16" s="5">
        <v>490</v>
      </c>
      <c r="I16" s="5">
        <v>-40</v>
      </c>
      <c r="J16" s="5">
        <v>5</v>
      </c>
    </row>
    <row r="17" spans="1:10" customFormat="1" ht="15" hidden="1">
      <c r="A17" s="28" t="s">
        <v>53</v>
      </c>
      <c r="B17" s="36" t="s">
        <v>54</v>
      </c>
      <c r="C17" s="5">
        <v>65</v>
      </c>
      <c r="D17" s="5">
        <v>100</v>
      </c>
      <c r="E17" s="53">
        <v>1.6</v>
      </c>
      <c r="F17" s="5">
        <v>50</v>
      </c>
      <c r="G17" s="38">
        <f t="shared" si="0"/>
        <v>62.5</v>
      </c>
      <c r="H17" s="5">
        <v>490</v>
      </c>
      <c r="I17" s="5">
        <v>-40</v>
      </c>
      <c r="J17" s="5">
        <v>5</v>
      </c>
    </row>
    <row r="18" spans="1:10" customFormat="1" ht="15" hidden="1">
      <c r="A18" s="28" t="s">
        <v>53</v>
      </c>
      <c r="B18" s="36" t="s">
        <v>54</v>
      </c>
      <c r="C18" s="5">
        <v>65</v>
      </c>
      <c r="D18" s="5">
        <v>100</v>
      </c>
      <c r="E18" s="53">
        <v>1.3</v>
      </c>
      <c r="F18" s="5">
        <v>50</v>
      </c>
      <c r="G18" s="38">
        <f t="shared" si="0"/>
        <v>76.92307692307692</v>
      </c>
      <c r="H18" s="5">
        <v>490</v>
      </c>
      <c r="I18" s="5">
        <v>-40</v>
      </c>
      <c r="J18" s="5">
        <v>5</v>
      </c>
    </row>
    <row r="19" spans="1:10" customFormat="1" ht="15" hidden="1">
      <c r="A19" s="28" t="s">
        <v>53</v>
      </c>
      <c r="B19" s="36" t="s">
        <v>54</v>
      </c>
      <c r="C19" s="5">
        <v>65</v>
      </c>
      <c r="D19" s="5">
        <v>100</v>
      </c>
      <c r="E19" s="53">
        <v>1</v>
      </c>
      <c r="F19" s="5">
        <v>50</v>
      </c>
      <c r="G19" s="38">
        <f t="shared" si="0"/>
        <v>100</v>
      </c>
      <c r="H19" s="5">
        <v>490</v>
      </c>
      <c r="I19" s="5">
        <v>-40</v>
      </c>
      <c r="J19" s="5">
        <v>5</v>
      </c>
    </row>
    <row r="20" spans="1:10" customFormat="1" ht="15" hidden="1">
      <c r="A20" s="28" t="s">
        <v>53</v>
      </c>
      <c r="B20" s="36" t="s">
        <v>54</v>
      </c>
      <c r="C20" s="5">
        <v>65</v>
      </c>
      <c r="D20" s="5">
        <v>100</v>
      </c>
      <c r="E20" s="53">
        <v>0.6</v>
      </c>
      <c r="F20" s="5">
        <v>50</v>
      </c>
      <c r="G20" s="38">
        <f t="shared" si="0"/>
        <v>166.66666666666669</v>
      </c>
      <c r="H20" s="5">
        <v>490</v>
      </c>
      <c r="I20" s="5">
        <v>-40</v>
      </c>
      <c r="J20" s="5">
        <v>5</v>
      </c>
    </row>
    <row r="21" spans="1:10" customFormat="1" ht="15" hidden="1">
      <c r="A21" s="28" t="s">
        <v>53</v>
      </c>
      <c r="B21" s="36" t="s">
        <v>54</v>
      </c>
      <c r="C21" s="5">
        <v>100</v>
      </c>
      <c r="D21" s="5">
        <v>160</v>
      </c>
      <c r="E21" s="53">
        <v>8</v>
      </c>
      <c r="F21" s="5">
        <v>80</v>
      </c>
      <c r="G21" s="38">
        <f t="shared" si="0"/>
        <v>20</v>
      </c>
      <c r="H21" s="5">
        <v>425</v>
      </c>
      <c r="I21" s="5">
        <v>-40</v>
      </c>
      <c r="J21" s="5">
        <v>5</v>
      </c>
    </row>
    <row r="22" spans="1:10" customFormat="1" ht="15" hidden="1">
      <c r="A22" s="28" t="s">
        <v>53</v>
      </c>
      <c r="B22" s="36" t="s">
        <v>54</v>
      </c>
      <c r="C22" s="5">
        <v>100</v>
      </c>
      <c r="D22" s="5">
        <v>160</v>
      </c>
      <c r="E22" s="53">
        <v>5</v>
      </c>
      <c r="F22" s="5">
        <v>80</v>
      </c>
      <c r="G22" s="38">
        <f t="shared" si="0"/>
        <v>32</v>
      </c>
      <c r="H22" s="5">
        <v>425</v>
      </c>
      <c r="I22" s="5">
        <v>-40</v>
      </c>
      <c r="J22" s="5">
        <v>5</v>
      </c>
    </row>
    <row r="23" spans="1:10" customFormat="1" ht="15" hidden="1">
      <c r="A23" s="28" t="s">
        <v>53</v>
      </c>
      <c r="B23" s="36" t="s">
        <v>54</v>
      </c>
      <c r="C23" s="5">
        <v>100</v>
      </c>
      <c r="D23" s="5">
        <v>160</v>
      </c>
      <c r="E23" s="53">
        <v>3</v>
      </c>
      <c r="F23" s="5">
        <v>80</v>
      </c>
      <c r="G23" s="38">
        <f t="shared" si="0"/>
        <v>53.333333333333336</v>
      </c>
      <c r="H23" s="5">
        <v>425</v>
      </c>
      <c r="I23" s="5">
        <v>-40</v>
      </c>
      <c r="J23" s="5">
        <v>5</v>
      </c>
    </row>
    <row r="24" spans="1:10" customFormat="1" ht="15" hidden="1">
      <c r="A24" s="28" t="s">
        <v>53</v>
      </c>
      <c r="B24" s="36" t="s">
        <v>54</v>
      </c>
      <c r="C24" s="5">
        <v>100</v>
      </c>
      <c r="D24" s="5">
        <v>160</v>
      </c>
      <c r="E24" s="53">
        <v>2.5</v>
      </c>
      <c r="F24" s="5">
        <v>80</v>
      </c>
      <c r="G24" s="38">
        <f t="shared" si="0"/>
        <v>64</v>
      </c>
      <c r="H24" s="5">
        <v>425</v>
      </c>
      <c r="I24" s="5">
        <v>-40</v>
      </c>
      <c r="J24" s="5">
        <v>5</v>
      </c>
    </row>
    <row r="25" spans="1:10" customFormat="1" ht="15" hidden="1">
      <c r="A25" s="28" t="s">
        <v>53</v>
      </c>
      <c r="B25" s="36" t="s">
        <v>54</v>
      </c>
      <c r="C25" s="5">
        <v>100</v>
      </c>
      <c r="D25" s="5">
        <v>160</v>
      </c>
      <c r="E25" s="53">
        <v>2</v>
      </c>
      <c r="F25" s="5">
        <v>80</v>
      </c>
      <c r="G25" s="38">
        <f t="shared" si="0"/>
        <v>80</v>
      </c>
      <c r="H25" s="5">
        <v>425</v>
      </c>
      <c r="I25" s="5">
        <v>-40</v>
      </c>
      <c r="J25" s="5">
        <v>5</v>
      </c>
    </row>
    <row r="26" spans="1:10" customFormat="1" ht="15" hidden="1">
      <c r="A26" s="28" t="s">
        <v>53</v>
      </c>
      <c r="B26" s="36" t="s">
        <v>54</v>
      </c>
      <c r="C26" s="5">
        <v>100</v>
      </c>
      <c r="D26" s="5">
        <v>160</v>
      </c>
      <c r="E26" s="53">
        <v>1.6</v>
      </c>
      <c r="F26" s="5">
        <v>80</v>
      </c>
      <c r="G26" s="38">
        <f t="shared" si="0"/>
        <v>100</v>
      </c>
      <c r="H26" s="5">
        <v>425</v>
      </c>
      <c r="I26" s="5">
        <v>-40</v>
      </c>
      <c r="J26" s="5">
        <v>5</v>
      </c>
    </row>
    <row r="27" spans="1:10" customFormat="1" ht="15" hidden="1">
      <c r="A27" s="28" t="s">
        <v>53</v>
      </c>
      <c r="B27" s="36" t="s">
        <v>54</v>
      </c>
      <c r="C27" s="5">
        <v>100</v>
      </c>
      <c r="D27" s="5">
        <v>160</v>
      </c>
      <c r="E27" s="53">
        <v>1</v>
      </c>
      <c r="F27" s="5">
        <v>80</v>
      </c>
      <c r="G27" s="38">
        <f t="shared" si="0"/>
        <v>160</v>
      </c>
      <c r="H27" s="5">
        <v>425</v>
      </c>
      <c r="I27" s="5">
        <v>-40</v>
      </c>
      <c r="J27" s="5">
        <v>5</v>
      </c>
    </row>
    <row r="28" spans="1:10" hidden="1">
      <c r="A28" s="5" t="s">
        <v>53</v>
      </c>
      <c r="B28" s="36" t="s">
        <v>54</v>
      </c>
      <c r="C28" s="5">
        <v>160</v>
      </c>
      <c r="D28" s="5">
        <v>250</v>
      </c>
      <c r="E28" s="53">
        <v>13</v>
      </c>
      <c r="F28" s="5">
        <v>80</v>
      </c>
      <c r="G28" s="38">
        <f t="shared" si="0"/>
        <v>19.23076923076923</v>
      </c>
      <c r="H28" s="5">
        <v>575</v>
      </c>
      <c r="I28" s="5">
        <v>-40</v>
      </c>
      <c r="J28" s="5">
        <v>5</v>
      </c>
    </row>
    <row r="29" spans="1:10" hidden="1">
      <c r="A29" s="5" t="s">
        <v>53</v>
      </c>
      <c r="B29" s="36" t="s">
        <v>54</v>
      </c>
      <c r="C29" s="5">
        <v>160</v>
      </c>
      <c r="D29" s="5">
        <v>250</v>
      </c>
      <c r="E29" s="53">
        <v>8</v>
      </c>
      <c r="F29" s="5">
        <v>80</v>
      </c>
      <c r="G29" s="38">
        <f t="shared" si="0"/>
        <v>31.25</v>
      </c>
      <c r="H29" s="5">
        <v>575</v>
      </c>
      <c r="I29" s="5">
        <v>-40</v>
      </c>
      <c r="J29" s="5">
        <v>5</v>
      </c>
    </row>
    <row r="30" spans="1:10" hidden="1">
      <c r="A30" s="5" t="s">
        <v>53</v>
      </c>
      <c r="B30" s="36" t="s">
        <v>54</v>
      </c>
      <c r="C30" s="5">
        <v>160</v>
      </c>
      <c r="D30" s="5">
        <v>250</v>
      </c>
      <c r="E30" s="53">
        <v>5</v>
      </c>
      <c r="F30" s="5">
        <v>80</v>
      </c>
      <c r="G30" s="38">
        <f t="shared" si="0"/>
        <v>50</v>
      </c>
      <c r="H30" s="5">
        <v>575</v>
      </c>
      <c r="I30" s="5">
        <v>-40</v>
      </c>
      <c r="J30" s="5">
        <v>5</v>
      </c>
    </row>
    <row r="31" spans="1:10" hidden="1">
      <c r="A31" s="5" t="s">
        <v>53</v>
      </c>
      <c r="B31" s="36" t="s">
        <v>54</v>
      </c>
      <c r="C31" s="5">
        <v>160</v>
      </c>
      <c r="D31" s="5">
        <v>250</v>
      </c>
      <c r="E31" s="53">
        <v>4</v>
      </c>
      <c r="F31" s="5">
        <v>80</v>
      </c>
      <c r="G31" s="38">
        <f t="shared" si="0"/>
        <v>62.5</v>
      </c>
      <c r="H31" s="5">
        <v>575</v>
      </c>
      <c r="I31" s="5">
        <v>-40</v>
      </c>
      <c r="J31" s="5">
        <v>5</v>
      </c>
    </row>
    <row r="32" spans="1:10" hidden="1">
      <c r="A32" s="5" t="s">
        <v>53</v>
      </c>
      <c r="B32" s="36" t="s">
        <v>54</v>
      </c>
      <c r="C32" s="5">
        <v>160</v>
      </c>
      <c r="D32" s="5">
        <v>250</v>
      </c>
      <c r="E32" s="53">
        <v>3</v>
      </c>
      <c r="F32" s="5">
        <v>80</v>
      </c>
      <c r="G32" s="38">
        <f t="shared" si="0"/>
        <v>83.333333333333329</v>
      </c>
      <c r="H32" s="5">
        <v>575</v>
      </c>
      <c r="I32" s="5">
        <v>-40</v>
      </c>
      <c r="J32" s="5">
        <v>5</v>
      </c>
    </row>
    <row r="33" spans="1:10" hidden="1">
      <c r="A33" s="5" t="s">
        <v>53</v>
      </c>
      <c r="B33" s="36" t="s">
        <v>54</v>
      </c>
      <c r="C33" s="5">
        <v>160</v>
      </c>
      <c r="D33" s="5">
        <v>250</v>
      </c>
      <c r="E33" s="53">
        <v>2.5</v>
      </c>
      <c r="F33" s="5">
        <v>80</v>
      </c>
      <c r="G33" s="38">
        <f t="shared" si="0"/>
        <v>100</v>
      </c>
      <c r="H33" s="5">
        <v>575</v>
      </c>
      <c r="I33" s="5">
        <v>-40</v>
      </c>
      <c r="J33" s="5">
        <v>5</v>
      </c>
    </row>
    <row r="34" spans="1:10" hidden="1">
      <c r="A34" s="5" t="s">
        <v>53</v>
      </c>
      <c r="B34" s="36" t="s">
        <v>54</v>
      </c>
      <c r="C34" s="5">
        <v>160</v>
      </c>
      <c r="D34" s="5">
        <v>250</v>
      </c>
      <c r="E34" s="53">
        <v>1.6</v>
      </c>
      <c r="F34" s="5">
        <v>80</v>
      </c>
      <c r="G34" s="38">
        <f t="shared" si="0"/>
        <v>156.25</v>
      </c>
      <c r="H34" s="5">
        <v>575</v>
      </c>
      <c r="I34" s="5">
        <v>-40</v>
      </c>
      <c r="J34" s="5">
        <v>5</v>
      </c>
    </row>
    <row r="35" spans="1:10" customFormat="1" ht="15" hidden="1">
      <c r="A35" s="28" t="s">
        <v>53</v>
      </c>
      <c r="B35" s="36" t="s">
        <v>54</v>
      </c>
      <c r="C35" s="5">
        <v>250</v>
      </c>
      <c r="D35" s="5">
        <v>400</v>
      </c>
      <c r="E35" s="53">
        <v>20</v>
      </c>
      <c r="F35" s="5">
        <v>100</v>
      </c>
      <c r="G35" s="38">
        <f t="shared" si="0"/>
        <v>20</v>
      </c>
      <c r="H35" s="5">
        <v>810</v>
      </c>
      <c r="I35" s="5">
        <v>-40</v>
      </c>
      <c r="J35" s="5">
        <v>5</v>
      </c>
    </row>
    <row r="36" spans="1:10" hidden="1">
      <c r="A36" s="5" t="s">
        <v>53</v>
      </c>
      <c r="B36" s="36" t="s">
        <v>54</v>
      </c>
      <c r="C36" s="5">
        <v>250</v>
      </c>
      <c r="D36" s="5">
        <v>400</v>
      </c>
      <c r="E36" s="53">
        <v>13</v>
      </c>
      <c r="F36" s="5">
        <v>100</v>
      </c>
      <c r="G36" s="38">
        <f t="shared" si="0"/>
        <v>30.76923076923077</v>
      </c>
      <c r="H36" s="5">
        <v>810</v>
      </c>
      <c r="I36" s="5">
        <v>-40</v>
      </c>
      <c r="J36" s="5">
        <v>5</v>
      </c>
    </row>
    <row r="37" spans="1:10" hidden="1">
      <c r="A37" s="5" t="s">
        <v>53</v>
      </c>
      <c r="B37" s="36" t="s">
        <v>54</v>
      </c>
      <c r="C37" s="5">
        <v>250</v>
      </c>
      <c r="D37" s="5">
        <v>400</v>
      </c>
      <c r="E37" s="53">
        <v>8</v>
      </c>
      <c r="F37" s="5">
        <v>100</v>
      </c>
      <c r="G37" s="38">
        <f t="shared" si="0"/>
        <v>50</v>
      </c>
      <c r="H37" s="5">
        <v>810</v>
      </c>
      <c r="I37" s="5">
        <v>-40</v>
      </c>
      <c r="J37" s="5">
        <v>5</v>
      </c>
    </row>
    <row r="38" spans="1:10" hidden="1">
      <c r="A38" s="5" t="s">
        <v>53</v>
      </c>
      <c r="B38" s="36" t="s">
        <v>54</v>
      </c>
      <c r="C38" s="5">
        <v>250</v>
      </c>
      <c r="D38" s="5">
        <v>400</v>
      </c>
      <c r="E38" s="53">
        <v>6</v>
      </c>
      <c r="F38" s="5">
        <v>100</v>
      </c>
      <c r="G38" s="38">
        <f t="shared" si="0"/>
        <v>66.666666666666671</v>
      </c>
      <c r="H38" s="5">
        <v>810</v>
      </c>
      <c r="I38" s="5">
        <v>-40</v>
      </c>
      <c r="J38" s="5">
        <v>5</v>
      </c>
    </row>
    <row r="39" spans="1:10" hidden="1">
      <c r="A39" s="5" t="s">
        <v>53</v>
      </c>
      <c r="B39" s="36" t="s">
        <v>54</v>
      </c>
      <c r="C39" s="5">
        <v>250</v>
      </c>
      <c r="D39" s="5">
        <v>400</v>
      </c>
      <c r="E39" s="53">
        <v>5</v>
      </c>
      <c r="F39" s="5">
        <v>100</v>
      </c>
      <c r="G39" s="38">
        <f t="shared" si="0"/>
        <v>80</v>
      </c>
      <c r="H39" s="5">
        <v>810</v>
      </c>
      <c r="I39" s="5">
        <v>-40</v>
      </c>
      <c r="J39" s="5">
        <v>5</v>
      </c>
    </row>
    <row r="40" spans="1:10" hidden="1">
      <c r="A40" s="5" t="s">
        <v>53</v>
      </c>
      <c r="B40" s="36" t="s">
        <v>54</v>
      </c>
      <c r="C40" s="5">
        <v>250</v>
      </c>
      <c r="D40" s="5">
        <v>400</v>
      </c>
      <c r="E40" s="53">
        <v>4</v>
      </c>
      <c r="F40" s="5">
        <v>100</v>
      </c>
      <c r="G40" s="38">
        <f t="shared" si="0"/>
        <v>100</v>
      </c>
      <c r="H40" s="5">
        <v>810</v>
      </c>
      <c r="I40" s="5">
        <v>-40</v>
      </c>
      <c r="J40" s="5">
        <v>5</v>
      </c>
    </row>
    <row r="41" spans="1:10" hidden="1">
      <c r="A41" s="5" t="s">
        <v>53</v>
      </c>
      <c r="B41" s="36" t="s">
        <v>54</v>
      </c>
      <c r="C41" s="5">
        <v>250</v>
      </c>
      <c r="D41" s="5">
        <v>400</v>
      </c>
      <c r="E41" s="53">
        <v>2.5</v>
      </c>
      <c r="F41" s="5">
        <v>100</v>
      </c>
      <c r="G41" s="38">
        <f t="shared" si="0"/>
        <v>160</v>
      </c>
      <c r="H41" s="5">
        <v>810</v>
      </c>
      <c r="I41" s="5">
        <v>-40</v>
      </c>
      <c r="J41" s="5">
        <v>5</v>
      </c>
    </row>
    <row r="42" spans="1:10" customFormat="1" ht="15" hidden="1">
      <c r="A42" s="28" t="s">
        <v>53</v>
      </c>
      <c r="B42" s="36" t="s">
        <v>54</v>
      </c>
      <c r="C42" s="5">
        <v>400</v>
      </c>
      <c r="D42" s="5">
        <v>650</v>
      </c>
      <c r="E42" s="53">
        <v>32</v>
      </c>
      <c r="F42" s="5">
        <v>100</v>
      </c>
      <c r="G42" s="38">
        <f t="shared" si="0"/>
        <v>20.3125</v>
      </c>
      <c r="H42" s="5">
        <v>1700</v>
      </c>
      <c r="I42" s="5">
        <v>-40</v>
      </c>
      <c r="J42" s="5">
        <v>5</v>
      </c>
    </row>
    <row r="43" spans="1:10" customFormat="1" ht="15" hidden="1">
      <c r="A43" s="28" t="s">
        <v>53</v>
      </c>
      <c r="B43" s="36" t="s">
        <v>54</v>
      </c>
      <c r="C43" s="5">
        <v>400</v>
      </c>
      <c r="D43" s="5">
        <v>650</v>
      </c>
      <c r="E43" s="53">
        <v>20</v>
      </c>
      <c r="F43" s="5">
        <v>100</v>
      </c>
      <c r="G43" s="38">
        <f t="shared" si="0"/>
        <v>32.5</v>
      </c>
      <c r="H43" s="5">
        <v>1700</v>
      </c>
      <c r="I43" s="5">
        <v>-40</v>
      </c>
      <c r="J43" s="5">
        <v>5</v>
      </c>
    </row>
    <row r="44" spans="1:10" hidden="1">
      <c r="A44" s="5" t="s">
        <v>53</v>
      </c>
      <c r="B44" s="36" t="s">
        <v>54</v>
      </c>
      <c r="C44" s="5">
        <v>400</v>
      </c>
      <c r="D44" s="5">
        <v>650</v>
      </c>
      <c r="E44" s="53">
        <v>13</v>
      </c>
      <c r="F44" s="5">
        <v>100</v>
      </c>
      <c r="G44" s="38">
        <f t="shared" si="0"/>
        <v>50</v>
      </c>
      <c r="H44" s="5">
        <v>1700</v>
      </c>
      <c r="I44" s="5">
        <v>-40</v>
      </c>
      <c r="J44" s="5">
        <v>5</v>
      </c>
    </row>
    <row r="45" spans="1:10" hidden="1">
      <c r="A45" s="5" t="s">
        <v>53</v>
      </c>
      <c r="B45" s="36" t="s">
        <v>54</v>
      </c>
      <c r="C45" s="5">
        <v>400</v>
      </c>
      <c r="D45" s="5">
        <v>650</v>
      </c>
      <c r="E45" s="53">
        <v>10</v>
      </c>
      <c r="F45" s="5">
        <v>100</v>
      </c>
      <c r="G45" s="38">
        <f t="shared" si="0"/>
        <v>65</v>
      </c>
      <c r="H45" s="5">
        <v>1700</v>
      </c>
      <c r="I45" s="5">
        <v>-40</v>
      </c>
      <c r="J45" s="5">
        <v>5</v>
      </c>
    </row>
    <row r="46" spans="1:10" hidden="1">
      <c r="A46" s="5" t="s">
        <v>53</v>
      </c>
      <c r="B46" s="36" t="s">
        <v>54</v>
      </c>
      <c r="C46" s="5">
        <v>400</v>
      </c>
      <c r="D46" s="5">
        <v>650</v>
      </c>
      <c r="E46" s="53">
        <v>8</v>
      </c>
      <c r="F46" s="5">
        <v>100</v>
      </c>
      <c r="G46" s="38">
        <f t="shared" si="0"/>
        <v>81.25</v>
      </c>
      <c r="H46" s="5">
        <v>1700</v>
      </c>
      <c r="I46" s="5">
        <v>-40</v>
      </c>
      <c r="J46" s="5">
        <v>5</v>
      </c>
    </row>
    <row r="47" spans="1:10" hidden="1">
      <c r="A47" s="5" t="s">
        <v>53</v>
      </c>
      <c r="B47" s="36" t="s">
        <v>54</v>
      </c>
      <c r="C47" s="5">
        <v>400</v>
      </c>
      <c r="D47" s="5">
        <v>650</v>
      </c>
      <c r="E47" s="53">
        <v>6.5</v>
      </c>
      <c r="F47" s="5">
        <v>100</v>
      </c>
      <c r="G47" s="38">
        <f t="shared" si="0"/>
        <v>100</v>
      </c>
      <c r="H47" s="5">
        <v>1700</v>
      </c>
      <c r="I47" s="5">
        <v>-40</v>
      </c>
      <c r="J47" s="5">
        <v>5</v>
      </c>
    </row>
    <row r="48" spans="1:10" hidden="1">
      <c r="A48" s="5" t="s">
        <v>53</v>
      </c>
      <c r="B48" s="36" t="s">
        <v>54</v>
      </c>
      <c r="C48" s="5">
        <v>400</v>
      </c>
      <c r="D48" s="5">
        <v>650</v>
      </c>
      <c r="E48" s="53">
        <v>4</v>
      </c>
      <c r="F48" s="5">
        <v>100</v>
      </c>
      <c r="G48" s="38">
        <f t="shared" si="0"/>
        <v>162.5</v>
      </c>
      <c r="H48" s="5">
        <v>1700</v>
      </c>
      <c r="I48" s="5">
        <v>-40</v>
      </c>
      <c r="J48" s="5">
        <v>5</v>
      </c>
    </row>
    <row r="49" spans="1:10" customFormat="1" ht="15" hidden="1">
      <c r="A49" s="28" t="s">
        <v>53</v>
      </c>
      <c r="B49" s="36" t="s">
        <v>54</v>
      </c>
      <c r="C49" s="5">
        <v>400</v>
      </c>
      <c r="D49" s="5">
        <v>650</v>
      </c>
      <c r="E49" s="53">
        <v>32</v>
      </c>
      <c r="F49" s="5">
        <v>150</v>
      </c>
      <c r="G49" s="38">
        <f t="shared" si="0"/>
        <v>20.3125</v>
      </c>
      <c r="H49" s="5">
        <v>1700</v>
      </c>
      <c r="I49" s="5">
        <v>-40</v>
      </c>
      <c r="J49" s="5">
        <v>5</v>
      </c>
    </row>
    <row r="50" spans="1:10" customFormat="1" ht="15" hidden="1">
      <c r="A50" s="28" t="s">
        <v>53</v>
      </c>
      <c r="B50" s="36" t="s">
        <v>54</v>
      </c>
      <c r="C50" s="5">
        <v>400</v>
      </c>
      <c r="D50" s="5">
        <v>650</v>
      </c>
      <c r="E50" s="53">
        <v>20</v>
      </c>
      <c r="F50" s="5">
        <v>150</v>
      </c>
      <c r="G50" s="38">
        <f t="shared" si="0"/>
        <v>32.5</v>
      </c>
      <c r="H50" s="5">
        <v>1700</v>
      </c>
      <c r="I50" s="5">
        <v>-40</v>
      </c>
      <c r="J50" s="5">
        <v>5</v>
      </c>
    </row>
    <row r="51" spans="1:10" hidden="1">
      <c r="A51" s="5" t="s">
        <v>53</v>
      </c>
      <c r="B51" s="36" t="s">
        <v>54</v>
      </c>
      <c r="C51" s="5">
        <v>400</v>
      </c>
      <c r="D51" s="5">
        <v>650</v>
      </c>
      <c r="E51" s="53">
        <v>13</v>
      </c>
      <c r="F51" s="5">
        <v>150</v>
      </c>
      <c r="G51" s="38">
        <f t="shared" si="0"/>
        <v>50</v>
      </c>
      <c r="H51" s="5">
        <v>1700</v>
      </c>
      <c r="I51" s="5">
        <v>-40</v>
      </c>
      <c r="J51" s="5">
        <v>5</v>
      </c>
    </row>
    <row r="52" spans="1:10" hidden="1">
      <c r="A52" s="5" t="s">
        <v>53</v>
      </c>
      <c r="B52" s="36" t="s">
        <v>54</v>
      </c>
      <c r="C52" s="5">
        <v>400</v>
      </c>
      <c r="D52" s="5">
        <v>650</v>
      </c>
      <c r="E52" s="53">
        <v>10</v>
      </c>
      <c r="F52" s="5">
        <v>150</v>
      </c>
      <c r="G52" s="38">
        <f t="shared" si="0"/>
        <v>65</v>
      </c>
      <c r="H52" s="5">
        <v>1700</v>
      </c>
      <c r="I52" s="5">
        <v>-40</v>
      </c>
      <c r="J52" s="5">
        <v>5</v>
      </c>
    </row>
    <row r="53" spans="1:10" hidden="1">
      <c r="A53" s="5" t="s">
        <v>53</v>
      </c>
      <c r="B53" s="36" t="s">
        <v>54</v>
      </c>
      <c r="C53" s="5">
        <v>400</v>
      </c>
      <c r="D53" s="5">
        <v>650</v>
      </c>
      <c r="E53" s="53">
        <v>8</v>
      </c>
      <c r="F53" s="5">
        <v>150</v>
      </c>
      <c r="G53" s="38">
        <f t="shared" si="0"/>
        <v>81.25</v>
      </c>
      <c r="H53" s="5">
        <v>1700</v>
      </c>
      <c r="I53" s="5">
        <v>-40</v>
      </c>
      <c r="J53" s="5">
        <v>5</v>
      </c>
    </row>
    <row r="54" spans="1:10" hidden="1">
      <c r="A54" s="5" t="s">
        <v>53</v>
      </c>
      <c r="B54" s="36" t="s">
        <v>54</v>
      </c>
      <c r="C54" s="5">
        <v>400</v>
      </c>
      <c r="D54" s="5">
        <v>650</v>
      </c>
      <c r="E54" s="53">
        <v>6.5</v>
      </c>
      <c r="F54" s="5">
        <v>150</v>
      </c>
      <c r="G54" s="38">
        <f t="shared" si="0"/>
        <v>100</v>
      </c>
      <c r="H54" s="5">
        <v>1700</v>
      </c>
      <c r="I54" s="5">
        <v>-40</v>
      </c>
      <c r="J54" s="5">
        <v>5</v>
      </c>
    </row>
    <row r="55" spans="1:10" hidden="1">
      <c r="A55" s="5" t="s">
        <v>53</v>
      </c>
      <c r="B55" s="36" t="s">
        <v>54</v>
      </c>
      <c r="C55" s="5">
        <v>400</v>
      </c>
      <c r="D55" s="5">
        <v>650</v>
      </c>
      <c r="E55" s="53">
        <v>4</v>
      </c>
      <c r="F55" s="5">
        <v>150</v>
      </c>
      <c r="G55" s="38">
        <f t="shared" si="0"/>
        <v>162.5</v>
      </c>
      <c r="H55" s="5">
        <v>1700</v>
      </c>
      <c r="I55" s="5">
        <v>-40</v>
      </c>
      <c r="J55" s="5">
        <v>5</v>
      </c>
    </row>
    <row r="56" spans="1:10" customFormat="1" ht="15" hidden="1">
      <c r="A56" s="28" t="s">
        <v>53</v>
      </c>
      <c r="B56" s="36" t="s">
        <v>62</v>
      </c>
      <c r="C56" s="5">
        <v>16</v>
      </c>
      <c r="D56" s="5">
        <v>25</v>
      </c>
      <c r="E56" s="53">
        <v>1.3</v>
      </c>
      <c r="F56" s="5">
        <v>50</v>
      </c>
      <c r="G56" s="38">
        <f t="shared" si="0"/>
        <v>19.23076923076923</v>
      </c>
      <c r="H56" s="5">
        <v>55</v>
      </c>
      <c r="I56" s="5">
        <v>-40</v>
      </c>
      <c r="J56" s="5">
        <v>5</v>
      </c>
    </row>
    <row r="57" spans="1:10" customFormat="1" ht="15" hidden="1">
      <c r="A57" s="28" t="s">
        <v>53</v>
      </c>
      <c r="B57" s="36" t="s">
        <v>62</v>
      </c>
      <c r="C57" s="5">
        <v>16</v>
      </c>
      <c r="D57" s="5">
        <v>25</v>
      </c>
      <c r="E57" s="53">
        <v>0.8</v>
      </c>
      <c r="F57" s="5">
        <v>50</v>
      </c>
      <c r="G57" s="41">
        <f t="shared" si="0"/>
        <v>31.25</v>
      </c>
      <c r="H57" s="5">
        <v>55</v>
      </c>
      <c r="I57" s="5">
        <v>-40</v>
      </c>
      <c r="J57" s="5">
        <v>5</v>
      </c>
    </row>
    <row r="58" spans="1:10" customFormat="1" ht="15" hidden="1">
      <c r="A58" s="28" t="s">
        <v>53</v>
      </c>
      <c r="B58" s="36" t="s">
        <v>62</v>
      </c>
      <c r="C58" s="5">
        <v>16</v>
      </c>
      <c r="D58" s="5">
        <v>25</v>
      </c>
      <c r="E58" s="53">
        <v>0.5</v>
      </c>
      <c r="F58" s="5">
        <v>50</v>
      </c>
      <c r="G58" s="41">
        <f t="shared" si="0"/>
        <v>50</v>
      </c>
      <c r="H58" s="5">
        <v>55</v>
      </c>
      <c r="I58" s="5">
        <v>-40</v>
      </c>
      <c r="J58" s="5">
        <v>5</v>
      </c>
    </row>
    <row r="59" spans="1:10" customFormat="1" ht="15" hidden="1">
      <c r="A59" s="28" t="s">
        <v>53</v>
      </c>
      <c r="B59" s="36" t="s">
        <v>62</v>
      </c>
      <c r="C59" s="5">
        <v>25</v>
      </c>
      <c r="D59" s="5">
        <v>40</v>
      </c>
      <c r="E59" s="53">
        <v>2</v>
      </c>
      <c r="F59" s="5">
        <v>50</v>
      </c>
      <c r="G59" s="41">
        <f t="shared" si="0"/>
        <v>20</v>
      </c>
      <c r="H59" s="5">
        <v>80</v>
      </c>
      <c r="I59" s="5">
        <v>-40</v>
      </c>
      <c r="J59" s="5">
        <v>5</v>
      </c>
    </row>
    <row r="60" spans="1:10" customFormat="1" ht="15" hidden="1">
      <c r="A60" s="28" t="s">
        <v>53</v>
      </c>
      <c r="B60" s="36" t="s">
        <v>62</v>
      </c>
      <c r="C60" s="5">
        <v>25</v>
      </c>
      <c r="D60" s="5">
        <v>40</v>
      </c>
      <c r="E60" s="53">
        <v>1.3</v>
      </c>
      <c r="F60" s="5">
        <v>50</v>
      </c>
      <c r="G60" s="41">
        <f t="shared" si="0"/>
        <v>30.769230769230766</v>
      </c>
      <c r="H60" s="5">
        <v>80</v>
      </c>
      <c r="I60" s="5">
        <v>-40</v>
      </c>
      <c r="J60" s="5">
        <v>5</v>
      </c>
    </row>
    <row r="61" spans="1:10" customFormat="1" ht="15" hidden="1">
      <c r="A61" s="28" t="s">
        <v>53</v>
      </c>
      <c r="B61" s="36" t="s">
        <v>62</v>
      </c>
      <c r="C61" s="5">
        <v>25</v>
      </c>
      <c r="D61" s="5">
        <v>40</v>
      </c>
      <c r="E61" s="53">
        <v>0.8</v>
      </c>
      <c r="F61" s="5">
        <v>50</v>
      </c>
      <c r="G61" s="41">
        <f t="shared" si="0"/>
        <v>50</v>
      </c>
      <c r="H61" s="5">
        <v>80</v>
      </c>
      <c r="I61" s="5">
        <v>-40</v>
      </c>
      <c r="J61" s="5">
        <v>5</v>
      </c>
    </row>
    <row r="62" spans="1:10" customFormat="1" ht="15" hidden="1">
      <c r="A62" s="28" t="s">
        <v>53</v>
      </c>
      <c r="B62" s="36" t="s">
        <v>62</v>
      </c>
      <c r="C62" s="5">
        <v>25</v>
      </c>
      <c r="D62" s="5">
        <v>40</v>
      </c>
      <c r="E62" s="53">
        <v>0.6</v>
      </c>
      <c r="F62" s="5">
        <v>50</v>
      </c>
      <c r="G62" s="41">
        <f t="shared" si="0"/>
        <v>66.666666666666671</v>
      </c>
      <c r="H62" s="5">
        <v>80</v>
      </c>
      <c r="I62" s="5">
        <v>-40</v>
      </c>
      <c r="J62" s="5">
        <v>5</v>
      </c>
    </row>
    <row r="63" spans="1:10" customFormat="1" ht="15" hidden="1">
      <c r="A63" s="28" t="s">
        <v>53</v>
      </c>
      <c r="B63" s="36" t="s">
        <v>62</v>
      </c>
      <c r="C63" s="5">
        <v>25</v>
      </c>
      <c r="D63" s="5">
        <v>40</v>
      </c>
      <c r="E63" s="53">
        <v>0.5</v>
      </c>
      <c r="F63" s="5">
        <v>50</v>
      </c>
      <c r="G63" s="41">
        <f t="shared" si="0"/>
        <v>80</v>
      </c>
      <c r="H63" s="5">
        <v>80</v>
      </c>
      <c r="I63" s="5">
        <v>-40</v>
      </c>
      <c r="J63" s="5">
        <v>5</v>
      </c>
    </row>
    <row r="64" spans="1:10" customFormat="1" ht="15" hidden="1">
      <c r="A64" s="28" t="s">
        <v>53</v>
      </c>
      <c r="B64" s="36" t="s">
        <v>62</v>
      </c>
      <c r="C64" s="5">
        <v>40</v>
      </c>
      <c r="D64" s="5">
        <v>65</v>
      </c>
      <c r="E64" s="53">
        <v>3</v>
      </c>
      <c r="F64" s="5">
        <v>50</v>
      </c>
      <c r="G64" s="41">
        <f t="shared" si="0"/>
        <v>21.666666666666668</v>
      </c>
      <c r="H64" s="5">
        <v>230</v>
      </c>
      <c r="I64" s="5">
        <v>-40</v>
      </c>
      <c r="J64" s="5">
        <v>5</v>
      </c>
    </row>
    <row r="65" spans="1:13" customFormat="1" ht="15" hidden="1">
      <c r="A65" s="28" t="s">
        <v>53</v>
      </c>
      <c r="B65" s="36" t="s">
        <v>62</v>
      </c>
      <c r="C65" s="5">
        <v>40</v>
      </c>
      <c r="D65" s="5">
        <v>65</v>
      </c>
      <c r="E65" s="53">
        <v>2</v>
      </c>
      <c r="F65" s="5">
        <v>50</v>
      </c>
      <c r="G65" s="41">
        <f t="shared" si="0"/>
        <v>32.5</v>
      </c>
      <c r="H65" s="5">
        <v>230</v>
      </c>
      <c r="I65" s="5">
        <v>-40</v>
      </c>
      <c r="J65" s="5">
        <v>5</v>
      </c>
    </row>
    <row r="66" spans="1:13" customFormat="1" ht="15" hidden="1">
      <c r="A66" s="28" t="s">
        <v>53</v>
      </c>
      <c r="B66" s="36" t="s">
        <v>62</v>
      </c>
      <c r="C66" s="5">
        <v>40</v>
      </c>
      <c r="D66" s="5">
        <v>65</v>
      </c>
      <c r="E66" s="53">
        <v>1.3</v>
      </c>
      <c r="F66" s="5">
        <v>50</v>
      </c>
      <c r="G66" s="41">
        <f t="shared" si="0"/>
        <v>50</v>
      </c>
      <c r="H66" s="5">
        <v>230</v>
      </c>
      <c r="I66" s="5">
        <v>-40</v>
      </c>
      <c r="J66" s="5">
        <v>5</v>
      </c>
    </row>
    <row r="67" spans="1:13" customFormat="1" ht="15" hidden="1">
      <c r="A67" s="28" t="s">
        <v>53</v>
      </c>
      <c r="B67" s="36" t="s">
        <v>62</v>
      </c>
      <c r="C67" s="5">
        <v>40</v>
      </c>
      <c r="D67" s="5">
        <v>65</v>
      </c>
      <c r="E67" s="53">
        <v>1</v>
      </c>
      <c r="F67" s="5">
        <v>50</v>
      </c>
      <c r="G67" s="41">
        <f t="shared" si="0"/>
        <v>65</v>
      </c>
      <c r="H67" s="5">
        <v>230</v>
      </c>
      <c r="I67" s="5">
        <v>-40</v>
      </c>
      <c r="J67" s="5">
        <v>5</v>
      </c>
    </row>
    <row r="68" spans="1:13" customFormat="1" ht="15" hidden="1">
      <c r="A68" s="28" t="s">
        <v>53</v>
      </c>
      <c r="B68" s="36" t="s">
        <v>62</v>
      </c>
      <c r="C68" s="5">
        <v>40</v>
      </c>
      <c r="D68" s="5">
        <v>65</v>
      </c>
      <c r="E68" s="53">
        <v>0.8</v>
      </c>
      <c r="F68" s="5">
        <v>50</v>
      </c>
      <c r="G68" s="41">
        <f t="shared" si="0"/>
        <v>81.25</v>
      </c>
      <c r="H68" s="5">
        <v>230</v>
      </c>
      <c r="I68" s="5">
        <v>-40</v>
      </c>
      <c r="J68" s="5">
        <v>5</v>
      </c>
    </row>
    <row r="69" spans="1:13" customFormat="1" ht="15" hidden="1">
      <c r="A69" s="28" t="s">
        <v>53</v>
      </c>
      <c r="B69" s="36" t="s">
        <v>62</v>
      </c>
      <c r="C69" s="5">
        <v>40</v>
      </c>
      <c r="D69" s="5">
        <v>65</v>
      </c>
      <c r="E69" s="53">
        <v>0.6</v>
      </c>
      <c r="F69" s="5">
        <v>50</v>
      </c>
      <c r="G69" s="41">
        <f t="shared" si="0"/>
        <v>108.33333333333334</v>
      </c>
      <c r="H69" s="5">
        <v>230</v>
      </c>
      <c r="I69" s="5">
        <v>-40</v>
      </c>
      <c r="J69" s="5">
        <v>5</v>
      </c>
    </row>
    <row r="70" spans="1:13" customFormat="1" ht="15" hidden="1">
      <c r="A70" s="28" t="s">
        <v>53</v>
      </c>
      <c r="B70" s="36" t="s">
        <v>62</v>
      </c>
      <c r="C70" s="5">
        <v>40</v>
      </c>
      <c r="D70" s="5">
        <v>65</v>
      </c>
      <c r="E70" s="53">
        <v>0.5</v>
      </c>
      <c r="F70" s="5">
        <v>50</v>
      </c>
      <c r="G70" s="41">
        <f t="shared" si="0"/>
        <v>130</v>
      </c>
      <c r="H70" s="5">
        <v>230</v>
      </c>
      <c r="I70" s="5">
        <v>-40</v>
      </c>
      <c r="J70" s="5">
        <v>5</v>
      </c>
    </row>
    <row r="71" spans="1:13" customFormat="1" ht="15" hidden="1">
      <c r="A71" s="28" t="s">
        <v>53</v>
      </c>
      <c r="B71" s="36" t="s">
        <v>62</v>
      </c>
      <c r="C71" s="5">
        <v>65</v>
      </c>
      <c r="D71" s="5">
        <v>100</v>
      </c>
      <c r="E71" s="53">
        <v>5</v>
      </c>
      <c r="F71" s="5">
        <v>50</v>
      </c>
      <c r="G71" s="41">
        <f t="shared" si="0"/>
        <v>20</v>
      </c>
      <c r="H71" s="5">
        <v>540</v>
      </c>
      <c r="I71" s="5">
        <v>-40</v>
      </c>
      <c r="J71" s="5">
        <v>5</v>
      </c>
    </row>
    <row r="72" spans="1:13" customFormat="1" ht="15" hidden="1">
      <c r="A72" s="28" t="s">
        <v>53</v>
      </c>
      <c r="B72" s="36" t="s">
        <v>62</v>
      </c>
      <c r="C72" s="5">
        <v>65</v>
      </c>
      <c r="D72" s="5">
        <v>100</v>
      </c>
      <c r="E72" s="53">
        <v>3</v>
      </c>
      <c r="F72" s="5">
        <v>50</v>
      </c>
      <c r="G72" s="41">
        <f t="shared" ref="G72:G135" si="1">D72/E72</f>
        <v>33.333333333333336</v>
      </c>
      <c r="H72" s="5">
        <v>540</v>
      </c>
      <c r="I72" s="5">
        <v>-40</v>
      </c>
      <c r="J72" s="5">
        <v>5</v>
      </c>
    </row>
    <row r="73" spans="1:13" customFormat="1" ht="15" hidden="1">
      <c r="A73" s="28" t="s">
        <v>53</v>
      </c>
      <c r="B73" s="36" t="s">
        <v>62</v>
      </c>
      <c r="C73" s="5">
        <v>65</v>
      </c>
      <c r="D73" s="5">
        <v>100</v>
      </c>
      <c r="E73" s="53">
        <v>2</v>
      </c>
      <c r="F73" s="5">
        <v>50</v>
      </c>
      <c r="G73" s="41">
        <f t="shared" si="1"/>
        <v>50</v>
      </c>
      <c r="H73" s="5">
        <v>540</v>
      </c>
      <c r="I73" s="5">
        <v>-40</v>
      </c>
      <c r="J73" s="5">
        <v>5</v>
      </c>
    </row>
    <row r="74" spans="1:13" customFormat="1" ht="15" hidden="1">
      <c r="A74" s="28" t="s">
        <v>53</v>
      </c>
      <c r="B74" s="36" t="s">
        <v>62</v>
      </c>
      <c r="C74" s="5">
        <v>65</v>
      </c>
      <c r="D74" s="5">
        <v>100</v>
      </c>
      <c r="E74" s="53">
        <v>1.6</v>
      </c>
      <c r="F74" s="5">
        <v>50</v>
      </c>
      <c r="G74" s="41">
        <f t="shared" si="1"/>
        <v>62.5</v>
      </c>
      <c r="H74" s="5">
        <v>540</v>
      </c>
      <c r="I74" s="5">
        <v>-40</v>
      </c>
      <c r="J74" s="5">
        <v>5</v>
      </c>
    </row>
    <row r="75" spans="1:13" customFormat="1" ht="15" hidden="1">
      <c r="A75" s="28" t="s">
        <v>53</v>
      </c>
      <c r="B75" s="36" t="s">
        <v>62</v>
      </c>
      <c r="C75" s="5">
        <v>65</v>
      </c>
      <c r="D75" s="5">
        <v>100</v>
      </c>
      <c r="E75" s="53">
        <v>1.3</v>
      </c>
      <c r="F75" s="5">
        <v>50</v>
      </c>
      <c r="G75" s="41">
        <f t="shared" si="1"/>
        <v>76.92307692307692</v>
      </c>
      <c r="H75" s="5">
        <v>540</v>
      </c>
      <c r="I75" s="5">
        <v>-40</v>
      </c>
      <c r="J75" s="5">
        <v>5</v>
      </c>
    </row>
    <row r="76" spans="1:13" customFormat="1" ht="15" hidden="1">
      <c r="A76" s="28" t="s">
        <v>53</v>
      </c>
      <c r="B76" s="36" t="s">
        <v>62</v>
      </c>
      <c r="C76" s="5">
        <v>65</v>
      </c>
      <c r="D76" s="5">
        <v>100</v>
      </c>
      <c r="E76" s="53">
        <v>1</v>
      </c>
      <c r="F76" s="5">
        <v>50</v>
      </c>
      <c r="G76" s="41">
        <f t="shared" si="1"/>
        <v>100</v>
      </c>
      <c r="H76" s="5">
        <v>540</v>
      </c>
      <c r="I76" s="5">
        <v>-40</v>
      </c>
      <c r="J76" s="5">
        <v>5</v>
      </c>
    </row>
    <row r="77" spans="1:13" customFormat="1" ht="15" hidden="1">
      <c r="A77" s="28" t="s">
        <v>53</v>
      </c>
      <c r="B77" s="36" t="s">
        <v>62</v>
      </c>
      <c r="C77" s="5">
        <v>65</v>
      </c>
      <c r="D77" s="5">
        <v>100</v>
      </c>
      <c r="E77" s="53">
        <v>0.8</v>
      </c>
      <c r="F77" s="5">
        <v>50</v>
      </c>
      <c r="G77" s="41">
        <f t="shared" si="1"/>
        <v>125</v>
      </c>
      <c r="H77" s="5">
        <v>540</v>
      </c>
      <c r="I77" s="5">
        <v>-40</v>
      </c>
      <c r="J77" s="5">
        <v>5</v>
      </c>
    </row>
    <row r="78" spans="1:13" customFormat="1" ht="15" hidden="1">
      <c r="A78" s="28" t="s">
        <v>53</v>
      </c>
      <c r="B78" s="36" t="s">
        <v>62</v>
      </c>
      <c r="C78" s="5">
        <v>65</v>
      </c>
      <c r="D78" s="5">
        <v>100</v>
      </c>
      <c r="E78" s="53">
        <v>0.6</v>
      </c>
      <c r="F78" s="5">
        <v>50</v>
      </c>
      <c r="G78" s="41">
        <f t="shared" si="1"/>
        <v>166.66666666666669</v>
      </c>
      <c r="H78" s="5">
        <v>540</v>
      </c>
      <c r="I78" s="5">
        <v>-40</v>
      </c>
      <c r="J78" s="5">
        <v>5</v>
      </c>
    </row>
    <row r="79" spans="1:13" customFormat="1" ht="15" hidden="1">
      <c r="A79" s="28" t="s">
        <v>53</v>
      </c>
      <c r="B79" s="36" t="s">
        <v>62</v>
      </c>
      <c r="C79" s="5">
        <v>65</v>
      </c>
      <c r="D79" s="5">
        <v>100</v>
      </c>
      <c r="E79" s="53">
        <v>0.5</v>
      </c>
      <c r="F79" s="5">
        <v>50</v>
      </c>
      <c r="G79" s="41">
        <f t="shared" si="1"/>
        <v>200</v>
      </c>
      <c r="H79" s="5">
        <v>540</v>
      </c>
      <c r="I79" s="5">
        <v>-40</v>
      </c>
      <c r="J79" s="5">
        <v>5</v>
      </c>
    </row>
    <row r="80" spans="1:13" customFormat="1" ht="15" hidden="1">
      <c r="A80" s="28" t="s">
        <v>53</v>
      </c>
      <c r="B80" s="36" t="s">
        <v>62</v>
      </c>
      <c r="C80" s="5">
        <v>65</v>
      </c>
      <c r="D80" s="5">
        <v>100</v>
      </c>
      <c r="E80" s="53">
        <v>0.4</v>
      </c>
      <c r="F80" s="5">
        <v>50</v>
      </c>
      <c r="G80" s="41">
        <f t="shared" si="1"/>
        <v>250</v>
      </c>
      <c r="H80" s="5">
        <v>540</v>
      </c>
      <c r="I80" s="5">
        <v>-40</v>
      </c>
      <c r="J80" s="5">
        <v>5</v>
      </c>
      <c r="K80" s="1"/>
      <c r="M80" t="s">
        <v>70</v>
      </c>
    </row>
    <row r="81" spans="1:10" customFormat="1" ht="15" hidden="1">
      <c r="A81" s="28" t="s">
        <v>53</v>
      </c>
      <c r="B81" s="36" t="s">
        <v>62</v>
      </c>
      <c r="C81" s="5">
        <v>100</v>
      </c>
      <c r="D81" s="5">
        <v>160</v>
      </c>
      <c r="E81" s="53">
        <v>8</v>
      </c>
      <c r="F81" s="5">
        <v>80</v>
      </c>
      <c r="G81" s="41">
        <f t="shared" si="1"/>
        <v>20</v>
      </c>
      <c r="H81" s="5">
        <v>425</v>
      </c>
      <c r="I81" s="5">
        <v>-40</v>
      </c>
      <c r="J81" s="5">
        <v>5</v>
      </c>
    </row>
    <row r="82" spans="1:10" customFormat="1" ht="15" hidden="1">
      <c r="A82" s="28" t="s">
        <v>53</v>
      </c>
      <c r="B82" s="36" t="s">
        <v>62</v>
      </c>
      <c r="C82" s="5">
        <v>100</v>
      </c>
      <c r="D82" s="5">
        <v>160</v>
      </c>
      <c r="E82" s="53">
        <v>5</v>
      </c>
      <c r="F82" s="5">
        <v>80</v>
      </c>
      <c r="G82" s="41">
        <f t="shared" si="1"/>
        <v>32</v>
      </c>
      <c r="H82" s="5">
        <v>425</v>
      </c>
      <c r="I82" s="5">
        <v>-40</v>
      </c>
      <c r="J82" s="5">
        <v>5</v>
      </c>
    </row>
    <row r="83" spans="1:10" customFormat="1" ht="15" hidden="1">
      <c r="A83" s="28" t="s">
        <v>53</v>
      </c>
      <c r="B83" s="36" t="s">
        <v>62</v>
      </c>
      <c r="C83" s="5">
        <v>100</v>
      </c>
      <c r="D83" s="5">
        <v>160</v>
      </c>
      <c r="E83" s="53">
        <v>3</v>
      </c>
      <c r="F83" s="5">
        <v>80</v>
      </c>
      <c r="G83" s="41">
        <f t="shared" si="1"/>
        <v>53.333333333333336</v>
      </c>
      <c r="H83" s="5">
        <v>425</v>
      </c>
      <c r="I83" s="5">
        <v>-40</v>
      </c>
      <c r="J83" s="5">
        <v>5</v>
      </c>
    </row>
    <row r="84" spans="1:10" customFormat="1" ht="15" hidden="1">
      <c r="A84" s="28" t="s">
        <v>53</v>
      </c>
      <c r="B84" s="36" t="s">
        <v>62</v>
      </c>
      <c r="C84" s="5">
        <v>100</v>
      </c>
      <c r="D84" s="5">
        <v>160</v>
      </c>
      <c r="E84" s="53">
        <v>2.5</v>
      </c>
      <c r="F84" s="5">
        <v>80</v>
      </c>
      <c r="G84" s="41">
        <f t="shared" si="1"/>
        <v>64</v>
      </c>
      <c r="H84" s="5">
        <v>425</v>
      </c>
      <c r="I84" s="5">
        <v>-40</v>
      </c>
      <c r="J84" s="5">
        <v>5</v>
      </c>
    </row>
    <row r="85" spans="1:10" customFormat="1" ht="15" hidden="1">
      <c r="A85" s="28" t="s">
        <v>53</v>
      </c>
      <c r="B85" s="36" t="s">
        <v>62</v>
      </c>
      <c r="C85" s="5">
        <v>100</v>
      </c>
      <c r="D85" s="5">
        <v>160</v>
      </c>
      <c r="E85" s="53">
        <v>2</v>
      </c>
      <c r="F85" s="5">
        <v>80</v>
      </c>
      <c r="G85" s="41">
        <f t="shared" si="1"/>
        <v>80</v>
      </c>
      <c r="H85" s="5">
        <v>425</v>
      </c>
      <c r="I85" s="5">
        <v>-40</v>
      </c>
      <c r="J85" s="5">
        <v>5</v>
      </c>
    </row>
    <row r="86" spans="1:10" customFormat="1" ht="15" hidden="1">
      <c r="A86" s="28" t="s">
        <v>53</v>
      </c>
      <c r="B86" s="36" t="s">
        <v>62</v>
      </c>
      <c r="C86" s="5">
        <v>100</v>
      </c>
      <c r="D86" s="5">
        <v>160</v>
      </c>
      <c r="E86" s="53">
        <v>1.6</v>
      </c>
      <c r="F86" s="5">
        <v>80</v>
      </c>
      <c r="G86" s="41">
        <f t="shared" si="1"/>
        <v>100</v>
      </c>
      <c r="H86" s="5">
        <v>425</v>
      </c>
      <c r="I86" s="5">
        <v>-40</v>
      </c>
      <c r="J86" s="5">
        <v>5</v>
      </c>
    </row>
    <row r="87" spans="1:10" customFormat="1" ht="15" hidden="1">
      <c r="A87" s="28" t="s">
        <v>53</v>
      </c>
      <c r="B87" s="36" t="s">
        <v>62</v>
      </c>
      <c r="C87" s="5">
        <v>100</v>
      </c>
      <c r="D87" s="5">
        <v>160</v>
      </c>
      <c r="E87" s="53">
        <v>1.3</v>
      </c>
      <c r="F87" s="5">
        <v>80</v>
      </c>
      <c r="G87" s="41">
        <f t="shared" si="1"/>
        <v>123.07692307692307</v>
      </c>
      <c r="H87" s="5">
        <v>425</v>
      </c>
      <c r="I87" s="5">
        <v>-40</v>
      </c>
      <c r="J87" s="5">
        <v>5</v>
      </c>
    </row>
    <row r="88" spans="1:10" customFormat="1" ht="15" hidden="1">
      <c r="A88" s="28" t="s">
        <v>53</v>
      </c>
      <c r="B88" s="36" t="s">
        <v>62</v>
      </c>
      <c r="C88" s="5">
        <v>100</v>
      </c>
      <c r="D88" s="5">
        <v>160</v>
      </c>
      <c r="E88" s="53">
        <v>1</v>
      </c>
      <c r="F88" s="5">
        <v>80</v>
      </c>
      <c r="G88" s="41">
        <f t="shared" si="1"/>
        <v>160</v>
      </c>
      <c r="H88" s="5">
        <v>425</v>
      </c>
      <c r="I88" s="5">
        <v>-40</v>
      </c>
      <c r="J88" s="5">
        <v>5</v>
      </c>
    </row>
    <row r="89" spans="1:10" customFormat="1" ht="15" hidden="1">
      <c r="A89" s="28" t="s">
        <v>53</v>
      </c>
      <c r="B89" s="36" t="s">
        <v>62</v>
      </c>
      <c r="C89" s="5">
        <v>100</v>
      </c>
      <c r="D89" s="5">
        <v>160</v>
      </c>
      <c r="E89" s="53">
        <v>0.8</v>
      </c>
      <c r="F89" s="5">
        <v>80</v>
      </c>
      <c r="G89" s="41">
        <f t="shared" si="1"/>
        <v>200</v>
      </c>
      <c r="H89" s="5">
        <v>425</v>
      </c>
      <c r="I89" s="5">
        <v>-40</v>
      </c>
      <c r="J89" s="5">
        <v>5</v>
      </c>
    </row>
    <row r="90" spans="1:10" customFormat="1" ht="15" hidden="1">
      <c r="A90" s="28" t="s">
        <v>53</v>
      </c>
      <c r="B90" s="36" t="s">
        <v>62</v>
      </c>
      <c r="C90" s="5">
        <v>100</v>
      </c>
      <c r="D90" s="5">
        <v>160</v>
      </c>
      <c r="E90" s="53">
        <v>0.6</v>
      </c>
      <c r="F90" s="5">
        <v>80</v>
      </c>
      <c r="G90" s="41">
        <f t="shared" si="1"/>
        <v>266.66666666666669</v>
      </c>
      <c r="H90" s="5">
        <v>425</v>
      </c>
      <c r="I90" s="5">
        <v>-40</v>
      </c>
      <c r="J90" s="5">
        <v>5</v>
      </c>
    </row>
    <row r="91" spans="1:10">
      <c r="A91" s="5" t="s">
        <v>53</v>
      </c>
      <c r="B91" s="36" t="s">
        <v>62</v>
      </c>
      <c r="C91" s="5">
        <v>160</v>
      </c>
      <c r="D91" s="5">
        <v>250</v>
      </c>
      <c r="E91" s="53">
        <v>13</v>
      </c>
      <c r="F91" s="5">
        <v>80</v>
      </c>
      <c r="G91" s="43">
        <f t="shared" si="1"/>
        <v>19.23076923076923</v>
      </c>
      <c r="H91" s="5">
        <v>575</v>
      </c>
      <c r="I91" s="5">
        <v>-40</v>
      </c>
      <c r="J91" s="5">
        <v>5</v>
      </c>
    </row>
    <row r="92" spans="1:10">
      <c r="A92" s="5" t="s">
        <v>53</v>
      </c>
      <c r="B92" s="36" t="s">
        <v>62</v>
      </c>
      <c r="C92" s="5">
        <v>160</v>
      </c>
      <c r="D92" s="5">
        <v>250</v>
      </c>
      <c r="E92" s="53">
        <v>8</v>
      </c>
      <c r="F92" s="5">
        <v>80</v>
      </c>
      <c r="G92" s="43">
        <f t="shared" si="1"/>
        <v>31.25</v>
      </c>
      <c r="H92" s="5">
        <v>575</v>
      </c>
      <c r="I92" s="5">
        <v>-40</v>
      </c>
      <c r="J92" s="5">
        <v>5</v>
      </c>
    </row>
    <row r="93" spans="1:10">
      <c r="A93" s="5" t="s">
        <v>53</v>
      </c>
      <c r="B93" s="36" t="s">
        <v>62</v>
      </c>
      <c r="C93" s="5">
        <v>160</v>
      </c>
      <c r="D93" s="5">
        <v>250</v>
      </c>
      <c r="E93" s="53">
        <v>5</v>
      </c>
      <c r="F93" s="5">
        <v>80</v>
      </c>
      <c r="G93" s="43">
        <f t="shared" si="1"/>
        <v>50</v>
      </c>
      <c r="H93" s="5">
        <v>575</v>
      </c>
      <c r="I93" s="5">
        <v>-40</v>
      </c>
      <c r="J93" s="5">
        <v>5</v>
      </c>
    </row>
    <row r="94" spans="1:10">
      <c r="A94" s="5" t="s">
        <v>53</v>
      </c>
      <c r="B94" s="36" t="s">
        <v>62</v>
      </c>
      <c r="C94" s="5">
        <v>160</v>
      </c>
      <c r="D94" s="5">
        <v>250</v>
      </c>
      <c r="E94" s="53">
        <v>4</v>
      </c>
      <c r="F94" s="5">
        <v>80</v>
      </c>
      <c r="G94" s="43">
        <f t="shared" si="1"/>
        <v>62.5</v>
      </c>
      <c r="H94" s="5">
        <v>575</v>
      </c>
      <c r="I94" s="5">
        <v>-40</v>
      </c>
      <c r="J94" s="5">
        <v>5</v>
      </c>
    </row>
    <row r="95" spans="1:10">
      <c r="A95" s="5" t="s">
        <v>53</v>
      </c>
      <c r="B95" s="36" t="s">
        <v>62</v>
      </c>
      <c r="C95" s="5">
        <v>160</v>
      </c>
      <c r="D95" s="5">
        <v>250</v>
      </c>
      <c r="E95" s="53">
        <v>3</v>
      </c>
      <c r="F95" s="5">
        <v>80</v>
      </c>
      <c r="G95" s="43">
        <f t="shared" si="1"/>
        <v>83.333333333333329</v>
      </c>
      <c r="H95" s="5">
        <v>575</v>
      </c>
      <c r="I95" s="5">
        <v>-40</v>
      </c>
      <c r="J95" s="5">
        <v>5</v>
      </c>
    </row>
    <row r="96" spans="1:10">
      <c r="A96" s="5" t="s">
        <v>53</v>
      </c>
      <c r="B96" s="36" t="s">
        <v>62</v>
      </c>
      <c r="C96" s="5">
        <v>160</v>
      </c>
      <c r="D96" s="5">
        <v>250</v>
      </c>
      <c r="E96" s="53">
        <v>2.5</v>
      </c>
      <c r="F96" s="5">
        <v>80</v>
      </c>
      <c r="G96" s="43">
        <f t="shared" si="1"/>
        <v>100</v>
      </c>
      <c r="H96" s="5">
        <v>575</v>
      </c>
      <c r="I96" s="5">
        <v>-40</v>
      </c>
      <c r="J96" s="5">
        <v>5</v>
      </c>
    </row>
    <row r="97" spans="1:13">
      <c r="A97" s="5" t="s">
        <v>53</v>
      </c>
      <c r="B97" s="36" t="s">
        <v>62</v>
      </c>
      <c r="C97" s="5">
        <v>160</v>
      </c>
      <c r="D97" s="5">
        <v>250</v>
      </c>
      <c r="E97" s="53">
        <v>2</v>
      </c>
      <c r="F97" s="5">
        <v>80</v>
      </c>
      <c r="G97" s="43">
        <f t="shared" si="1"/>
        <v>125</v>
      </c>
      <c r="H97" s="5">
        <v>575</v>
      </c>
      <c r="I97" s="5">
        <v>-40</v>
      </c>
      <c r="J97" s="5">
        <v>5</v>
      </c>
    </row>
    <row r="98" spans="1:13">
      <c r="A98" s="5" t="s">
        <v>53</v>
      </c>
      <c r="B98" s="36" t="s">
        <v>62</v>
      </c>
      <c r="C98" s="5">
        <v>160</v>
      </c>
      <c r="D98" s="5">
        <v>250</v>
      </c>
      <c r="E98" s="53">
        <v>1.6</v>
      </c>
      <c r="F98" s="5">
        <v>80</v>
      </c>
      <c r="G98" s="43">
        <f t="shared" si="1"/>
        <v>156.25</v>
      </c>
      <c r="H98" s="5">
        <v>575</v>
      </c>
      <c r="I98" s="5">
        <v>-40</v>
      </c>
      <c r="J98" s="5">
        <v>5</v>
      </c>
    </row>
    <row r="99" spans="1:13">
      <c r="A99" s="5" t="s">
        <v>53</v>
      </c>
      <c r="B99" s="36" t="s">
        <v>62</v>
      </c>
      <c r="C99" s="5">
        <v>160</v>
      </c>
      <c r="D99" s="5">
        <v>250</v>
      </c>
      <c r="E99" s="53">
        <v>1.3</v>
      </c>
      <c r="F99" s="5">
        <v>80</v>
      </c>
      <c r="G99" s="43">
        <f t="shared" si="1"/>
        <v>192.30769230769229</v>
      </c>
      <c r="H99" s="5">
        <v>575</v>
      </c>
      <c r="I99" s="5">
        <v>-40</v>
      </c>
      <c r="J99" s="5">
        <v>5</v>
      </c>
    </row>
    <row r="100" spans="1:13" ht="15">
      <c r="A100" s="5" t="s">
        <v>53</v>
      </c>
      <c r="B100" s="36" t="s">
        <v>62</v>
      </c>
      <c r="C100" s="5">
        <v>160</v>
      </c>
      <c r="D100" s="5">
        <v>250</v>
      </c>
      <c r="E100" s="53">
        <v>1</v>
      </c>
      <c r="F100" s="5">
        <v>80</v>
      </c>
      <c r="G100" s="43">
        <f t="shared" si="1"/>
        <v>250</v>
      </c>
      <c r="H100" s="5">
        <v>575</v>
      </c>
      <c r="I100" s="5">
        <v>-40</v>
      </c>
      <c r="J100" s="5">
        <v>5</v>
      </c>
      <c r="M100" t="s">
        <v>70</v>
      </c>
    </row>
    <row r="101" spans="1:13" customFormat="1" ht="15" hidden="1">
      <c r="A101" s="28" t="s">
        <v>53</v>
      </c>
      <c r="B101" s="36" t="s">
        <v>62</v>
      </c>
      <c r="C101" s="5">
        <v>250</v>
      </c>
      <c r="D101" s="5">
        <v>400</v>
      </c>
      <c r="E101" s="53">
        <v>20</v>
      </c>
      <c r="F101" s="5">
        <v>100</v>
      </c>
      <c r="G101" s="41">
        <f t="shared" si="1"/>
        <v>20</v>
      </c>
      <c r="H101" s="5">
        <v>810</v>
      </c>
      <c r="I101" s="5">
        <v>-40</v>
      </c>
      <c r="J101" s="5">
        <v>5</v>
      </c>
    </row>
    <row r="102" spans="1:13" hidden="1">
      <c r="A102" s="5" t="s">
        <v>53</v>
      </c>
      <c r="B102" s="36" t="s">
        <v>62</v>
      </c>
      <c r="C102" s="5">
        <v>250</v>
      </c>
      <c r="D102" s="5">
        <v>400</v>
      </c>
      <c r="E102" s="53">
        <v>13</v>
      </c>
      <c r="F102" s="5">
        <v>100</v>
      </c>
      <c r="G102" s="43">
        <f t="shared" si="1"/>
        <v>30.76923076923077</v>
      </c>
      <c r="H102" s="5">
        <v>810</v>
      </c>
      <c r="I102" s="5">
        <v>-40</v>
      </c>
      <c r="J102" s="5">
        <v>5</v>
      </c>
    </row>
    <row r="103" spans="1:13" hidden="1">
      <c r="A103" s="5" t="s">
        <v>53</v>
      </c>
      <c r="B103" s="36" t="s">
        <v>62</v>
      </c>
      <c r="C103" s="5">
        <v>250</v>
      </c>
      <c r="D103" s="5">
        <v>400</v>
      </c>
      <c r="E103" s="53">
        <v>8</v>
      </c>
      <c r="F103" s="5">
        <v>100</v>
      </c>
      <c r="G103" s="43">
        <f t="shared" si="1"/>
        <v>50</v>
      </c>
      <c r="H103" s="5">
        <v>810</v>
      </c>
      <c r="I103" s="5">
        <v>-40</v>
      </c>
      <c r="J103" s="5">
        <v>5</v>
      </c>
    </row>
    <row r="104" spans="1:13" hidden="1">
      <c r="A104" s="5" t="s">
        <v>53</v>
      </c>
      <c r="B104" s="36" t="s">
        <v>62</v>
      </c>
      <c r="C104" s="5">
        <v>250</v>
      </c>
      <c r="D104" s="5">
        <v>400</v>
      </c>
      <c r="E104" s="53">
        <v>6</v>
      </c>
      <c r="F104" s="5">
        <v>100</v>
      </c>
      <c r="G104" s="43">
        <f t="shared" si="1"/>
        <v>66.666666666666671</v>
      </c>
      <c r="H104" s="5">
        <v>810</v>
      </c>
      <c r="I104" s="5">
        <v>-40</v>
      </c>
      <c r="J104" s="5">
        <v>5</v>
      </c>
    </row>
    <row r="105" spans="1:13" hidden="1">
      <c r="A105" s="5" t="s">
        <v>53</v>
      </c>
      <c r="B105" s="36" t="s">
        <v>62</v>
      </c>
      <c r="C105" s="5">
        <v>250</v>
      </c>
      <c r="D105" s="5">
        <v>400</v>
      </c>
      <c r="E105" s="53">
        <v>5</v>
      </c>
      <c r="F105" s="5">
        <v>100</v>
      </c>
      <c r="G105" s="43">
        <f t="shared" si="1"/>
        <v>80</v>
      </c>
      <c r="H105" s="5">
        <v>810</v>
      </c>
      <c r="I105" s="5">
        <v>-40</v>
      </c>
      <c r="J105" s="5">
        <v>5</v>
      </c>
    </row>
    <row r="106" spans="1:13" hidden="1">
      <c r="A106" s="5" t="s">
        <v>53</v>
      </c>
      <c r="B106" s="36" t="s">
        <v>62</v>
      </c>
      <c r="C106" s="5">
        <v>250</v>
      </c>
      <c r="D106" s="5">
        <v>400</v>
      </c>
      <c r="E106" s="53">
        <v>4</v>
      </c>
      <c r="F106" s="5">
        <v>100</v>
      </c>
      <c r="G106" s="43">
        <f t="shared" si="1"/>
        <v>100</v>
      </c>
      <c r="H106" s="5">
        <v>810</v>
      </c>
      <c r="I106" s="5">
        <v>-40</v>
      </c>
      <c r="J106" s="5">
        <v>5</v>
      </c>
    </row>
    <row r="107" spans="1:13" hidden="1">
      <c r="A107" s="5" t="s">
        <v>53</v>
      </c>
      <c r="B107" s="36" t="s">
        <v>62</v>
      </c>
      <c r="C107" s="5">
        <v>250</v>
      </c>
      <c r="D107" s="5">
        <v>400</v>
      </c>
      <c r="E107" s="53">
        <v>3</v>
      </c>
      <c r="F107" s="5">
        <v>100</v>
      </c>
      <c r="G107" s="43">
        <f t="shared" si="1"/>
        <v>133.33333333333334</v>
      </c>
      <c r="H107" s="5">
        <v>810</v>
      </c>
      <c r="I107" s="5">
        <v>-40</v>
      </c>
      <c r="J107" s="5">
        <v>5</v>
      </c>
    </row>
    <row r="108" spans="1:13" hidden="1">
      <c r="A108" s="5" t="s">
        <v>53</v>
      </c>
      <c r="B108" s="36" t="s">
        <v>62</v>
      </c>
      <c r="C108" s="5">
        <v>250</v>
      </c>
      <c r="D108" s="5">
        <v>400</v>
      </c>
      <c r="E108" s="53">
        <v>2.5</v>
      </c>
      <c r="F108" s="5">
        <v>100</v>
      </c>
      <c r="G108" s="43">
        <f t="shared" si="1"/>
        <v>160</v>
      </c>
      <c r="H108" s="5">
        <v>810</v>
      </c>
      <c r="I108" s="5">
        <v>-40</v>
      </c>
      <c r="J108" s="5">
        <v>5</v>
      </c>
    </row>
    <row r="109" spans="1:13" hidden="1">
      <c r="A109" s="5" t="s">
        <v>53</v>
      </c>
      <c r="B109" s="36" t="s">
        <v>62</v>
      </c>
      <c r="C109" s="5">
        <v>250</v>
      </c>
      <c r="D109" s="5">
        <v>400</v>
      </c>
      <c r="E109" s="53">
        <v>2</v>
      </c>
      <c r="F109" s="5">
        <v>100</v>
      </c>
      <c r="G109" s="43">
        <f t="shared" si="1"/>
        <v>200</v>
      </c>
      <c r="H109" s="5">
        <v>810</v>
      </c>
      <c r="I109" s="5">
        <v>-40</v>
      </c>
      <c r="J109" s="5">
        <v>5</v>
      </c>
    </row>
    <row r="110" spans="1:13" ht="15" hidden="1">
      <c r="A110" s="5" t="s">
        <v>53</v>
      </c>
      <c r="B110" s="36" t="s">
        <v>62</v>
      </c>
      <c r="C110" s="5">
        <v>250</v>
      </c>
      <c r="D110" s="5">
        <v>400</v>
      </c>
      <c r="E110" s="53">
        <v>1.6</v>
      </c>
      <c r="F110" s="5">
        <v>100</v>
      </c>
      <c r="G110" s="43">
        <f t="shared" si="1"/>
        <v>250</v>
      </c>
      <c r="H110" s="5">
        <v>810</v>
      </c>
      <c r="I110" s="5">
        <v>-40</v>
      </c>
      <c r="J110" s="5">
        <v>5</v>
      </c>
      <c r="M110" t="s">
        <v>70</v>
      </c>
    </row>
    <row r="111" spans="1:13" hidden="1">
      <c r="A111" s="5" t="s">
        <v>53</v>
      </c>
      <c r="B111" s="36" t="s">
        <v>63</v>
      </c>
      <c r="C111" s="1">
        <v>65</v>
      </c>
      <c r="D111" s="1">
        <v>100</v>
      </c>
      <c r="E111" s="51">
        <v>5</v>
      </c>
      <c r="F111" s="1">
        <v>50</v>
      </c>
      <c r="G111" s="43">
        <f t="shared" si="1"/>
        <v>20</v>
      </c>
      <c r="H111" s="1">
        <v>1900</v>
      </c>
      <c r="I111" s="1">
        <v>-40</v>
      </c>
      <c r="J111" s="1">
        <v>10</v>
      </c>
      <c r="K111" s="1" t="s">
        <v>64</v>
      </c>
    </row>
    <row r="112" spans="1:13" hidden="1">
      <c r="A112" s="5" t="s">
        <v>53</v>
      </c>
      <c r="B112" s="36" t="s">
        <v>63</v>
      </c>
      <c r="C112" s="5">
        <v>100</v>
      </c>
      <c r="D112" s="5">
        <v>160</v>
      </c>
      <c r="E112" s="53">
        <v>8</v>
      </c>
      <c r="F112" s="5">
        <v>80</v>
      </c>
      <c r="G112" s="43">
        <f t="shared" si="1"/>
        <v>20</v>
      </c>
      <c r="H112" s="5">
        <v>470</v>
      </c>
      <c r="I112" s="1">
        <v>-40</v>
      </c>
      <c r="J112" s="1">
        <v>10</v>
      </c>
      <c r="K112" s="1" t="s">
        <v>64</v>
      </c>
    </row>
    <row r="113" spans="1:13" hidden="1">
      <c r="A113" s="5" t="s">
        <v>53</v>
      </c>
      <c r="B113" s="36" t="s">
        <v>63</v>
      </c>
      <c r="C113" s="5">
        <v>160</v>
      </c>
      <c r="D113" s="5">
        <v>250</v>
      </c>
      <c r="E113" s="53">
        <v>5</v>
      </c>
      <c r="F113" s="5">
        <v>80</v>
      </c>
      <c r="G113" s="43">
        <f t="shared" si="1"/>
        <v>50</v>
      </c>
      <c r="H113" s="5">
        <v>1050</v>
      </c>
      <c r="I113" s="1">
        <v>-40</v>
      </c>
      <c r="J113" s="1">
        <v>10</v>
      </c>
      <c r="K113" s="1" t="s">
        <v>64</v>
      </c>
    </row>
    <row r="114" spans="1:13" hidden="1">
      <c r="A114" s="5" t="s">
        <v>53</v>
      </c>
      <c r="B114" s="36" t="s">
        <v>63</v>
      </c>
      <c r="C114" s="5">
        <v>160</v>
      </c>
      <c r="D114" s="5">
        <v>250</v>
      </c>
      <c r="E114" s="53">
        <v>13</v>
      </c>
      <c r="F114" s="5">
        <v>80</v>
      </c>
      <c r="G114" s="43">
        <f t="shared" si="1"/>
        <v>19.23076923076923</v>
      </c>
      <c r="H114" s="5">
        <v>1050</v>
      </c>
      <c r="I114" s="1">
        <v>-40</v>
      </c>
      <c r="J114" s="1">
        <v>10</v>
      </c>
      <c r="K114" s="1" t="s">
        <v>64</v>
      </c>
    </row>
    <row r="115" spans="1:13" hidden="1">
      <c r="A115" s="5" t="s">
        <v>53</v>
      </c>
      <c r="B115" s="36" t="s">
        <v>63</v>
      </c>
      <c r="C115" s="5">
        <v>250</v>
      </c>
      <c r="D115" s="5">
        <v>400</v>
      </c>
      <c r="E115" s="53">
        <v>5</v>
      </c>
      <c r="F115" s="5">
        <v>80</v>
      </c>
      <c r="G115" s="43">
        <f t="shared" si="1"/>
        <v>80</v>
      </c>
      <c r="H115" s="5">
        <v>2550</v>
      </c>
      <c r="I115" s="1">
        <v>-40</v>
      </c>
      <c r="J115" s="1">
        <v>10</v>
      </c>
      <c r="K115" s="1" t="s">
        <v>64</v>
      </c>
      <c r="L115" s="1" t="s">
        <v>67</v>
      </c>
    </row>
    <row r="116" spans="1:13" hidden="1">
      <c r="A116" s="5" t="s">
        <v>53</v>
      </c>
      <c r="B116" s="36" t="s">
        <v>63</v>
      </c>
      <c r="C116" s="5">
        <v>250</v>
      </c>
      <c r="D116" s="5">
        <v>400</v>
      </c>
      <c r="E116" s="53">
        <v>8</v>
      </c>
      <c r="F116" s="5">
        <v>80</v>
      </c>
      <c r="G116" s="43">
        <f t="shared" si="1"/>
        <v>50</v>
      </c>
      <c r="H116" s="5">
        <v>2550</v>
      </c>
      <c r="I116" s="1">
        <v>-40</v>
      </c>
      <c r="J116" s="1">
        <v>10</v>
      </c>
      <c r="K116" s="1" t="s">
        <v>64</v>
      </c>
      <c r="L116" s="1" t="s">
        <v>68</v>
      </c>
    </row>
    <row r="117" spans="1:13" hidden="1">
      <c r="A117" s="5" t="s">
        <v>53</v>
      </c>
      <c r="B117" s="36" t="s">
        <v>63</v>
      </c>
      <c r="C117" s="1">
        <v>250</v>
      </c>
      <c r="D117" s="1">
        <v>400</v>
      </c>
      <c r="E117" s="51">
        <v>13</v>
      </c>
      <c r="F117" s="1">
        <v>80</v>
      </c>
      <c r="G117" s="43">
        <f t="shared" si="1"/>
        <v>30.76923076923077</v>
      </c>
      <c r="H117" s="1">
        <v>2550</v>
      </c>
      <c r="I117" s="1">
        <v>-40</v>
      </c>
      <c r="J117" s="1">
        <v>10</v>
      </c>
      <c r="K117" s="1" t="s">
        <v>64</v>
      </c>
      <c r="L117" s="1" t="s">
        <v>69</v>
      </c>
      <c r="M117" s="1" t="s">
        <v>70</v>
      </c>
    </row>
    <row r="118" spans="1:13" hidden="1">
      <c r="A118" s="5" t="s">
        <v>53</v>
      </c>
      <c r="B118" s="36" t="s">
        <v>63</v>
      </c>
      <c r="C118" s="1">
        <v>250</v>
      </c>
      <c r="D118" s="1">
        <v>400</v>
      </c>
      <c r="E118" s="51">
        <v>20</v>
      </c>
      <c r="F118" s="1">
        <v>80</v>
      </c>
      <c r="G118" s="43">
        <f t="shared" si="1"/>
        <v>20</v>
      </c>
      <c r="H118" s="1">
        <v>2550</v>
      </c>
      <c r="I118" s="1">
        <v>-40</v>
      </c>
      <c r="J118" s="1">
        <v>10</v>
      </c>
      <c r="K118" s="1" t="s">
        <v>64</v>
      </c>
      <c r="L118" s="1" t="s">
        <v>69</v>
      </c>
    </row>
    <row r="119" spans="1:13" hidden="1">
      <c r="A119" s="5" t="s">
        <v>53</v>
      </c>
      <c r="B119" s="36" t="s">
        <v>63</v>
      </c>
      <c r="C119" s="1">
        <v>250</v>
      </c>
      <c r="D119" s="1">
        <v>400</v>
      </c>
      <c r="E119" s="51">
        <v>8</v>
      </c>
      <c r="F119" s="1">
        <v>100</v>
      </c>
      <c r="G119" s="43">
        <f t="shared" si="1"/>
        <v>50</v>
      </c>
      <c r="H119" s="1">
        <v>1100</v>
      </c>
      <c r="I119" s="1">
        <v>-40</v>
      </c>
      <c r="J119" s="1">
        <v>10</v>
      </c>
      <c r="K119" s="1" t="s">
        <v>64</v>
      </c>
      <c r="L119" s="1" t="s">
        <v>67</v>
      </c>
    </row>
    <row r="120" spans="1:13" hidden="1">
      <c r="A120" s="5" t="s">
        <v>53</v>
      </c>
      <c r="B120" s="36" t="s">
        <v>63</v>
      </c>
      <c r="C120" s="1">
        <v>250</v>
      </c>
      <c r="D120" s="1">
        <v>400</v>
      </c>
      <c r="E120" s="51">
        <v>13</v>
      </c>
      <c r="F120" s="1">
        <v>100</v>
      </c>
      <c r="G120" s="43">
        <f t="shared" si="1"/>
        <v>30.76923076923077</v>
      </c>
      <c r="H120" s="1">
        <v>1100</v>
      </c>
      <c r="I120" s="1">
        <v>-40</v>
      </c>
      <c r="J120" s="1">
        <v>10</v>
      </c>
      <c r="K120" s="1" t="s">
        <v>64</v>
      </c>
      <c r="L120" s="1" t="s">
        <v>68</v>
      </c>
    </row>
    <row r="121" spans="1:13" hidden="1">
      <c r="A121" s="5" t="s">
        <v>53</v>
      </c>
      <c r="B121" s="36" t="s">
        <v>63</v>
      </c>
      <c r="C121" s="1">
        <v>250</v>
      </c>
      <c r="D121" s="1">
        <v>400</v>
      </c>
      <c r="E121" s="51">
        <v>20</v>
      </c>
      <c r="F121" s="1">
        <v>100</v>
      </c>
      <c r="G121" s="43">
        <f t="shared" si="1"/>
        <v>20</v>
      </c>
      <c r="H121" s="1">
        <v>1100</v>
      </c>
      <c r="I121" s="1">
        <v>-40</v>
      </c>
      <c r="J121" s="1">
        <v>10</v>
      </c>
      <c r="K121" s="1" t="s">
        <v>64</v>
      </c>
      <c r="L121" s="1" t="s">
        <v>69</v>
      </c>
    </row>
    <row r="122" spans="1:13" hidden="1">
      <c r="A122" s="5" t="s">
        <v>53</v>
      </c>
      <c r="B122" s="36" t="s">
        <v>63</v>
      </c>
      <c r="C122" s="1">
        <v>400</v>
      </c>
      <c r="D122" s="1">
        <v>650</v>
      </c>
      <c r="E122" s="51">
        <v>8</v>
      </c>
      <c r="F122" s="1">
        <v>100</v>
      </c>
      <c r="G122" s="43">
        <f t="shared" si="1"/>
        <v>81.25</v>
      </c>
      <c r="H122" s="1">
        <v>2800</v>
      </c>
      <c r="I122" s="1">
        <v>-40</v>
      </c>
      <c r="J122" s="1">
        <v>10</v>
      </c>
      <c r="K122" s="1" t="s">
        <v>64</v>
      </c>
      <c r="L122" s="1" t="s">
        <v>67</v>
      </c>
    </row>
    <row r="123" spans="1:13" hidden="1">
      <c r="A123" s="5" t="s">
        <v>53</v>
      </c>
      <c r="B123" s="36" t="s">
        <v>63</v>
      </c>
      <c r="C123" s="1">
        <v>400</v>
      </c>
      <c r="D123" s="1">
        <v>650</v>
      </c>
      <c r="E123" s="51">
        <v>13</v>
      </c>
      <c r="F123" s="1">
        <v>100</v>
      </c>
      <c r="G123" s="43">
        <f t="shared" si="1"/>
        <v>50</v>
      </c>
      <c r="H123" s="1">
        <v>2800</v>
      </c>
      <c r="I123" s="1">
        <v>-40</v>
      </c>
      <c r="J123" s="1">
        <v>10</v>
      </c>
      <c r="K123" s="1" t="s">
        <v>64</v>
      </c>
      <c r="L123" s="1" t="s">
        <v>68</v>
      </c>
    </row>
    <row r="124" spans="1:13" hidden="1">
      <c r="A124" s="5" t="s">
        <v>53</v>
      </c>
      <c r="B124" s="36" t="s">
        <v>63</v>
      </c>
      <c r="C124" s="1">
        <v>400</v>
      </c>
      <c r="D124" s="1">
        <v>650</v>
      </c>
      <c r="E124" s="51">
        <v>20</v>
      </c>
      <c r="F124" s="1">
        <v>100</v>
      </c>
      <c r="G124" s="43">
        <f t="shared" si="1"/>
        <v>32.5</v>
      </c>
      <c r="H124" s="1">
        <v>2800</v>
      </c>
      <c r="I124" s="1">
        <v>-40</v>
      </c>
      <c r="J124" s="1">
        <v>10</v>
      </c>
      <c r="K124" s="1" t="s">
        <v>64</v>
      </c>
      <c r="L124" s="1" t="s">
        <v>69</v>
      </c>
      <c r="M124" s="1" t="s">
        <v>70</v>
      </c>
    </row>
    <row r="125" spans="1:13" hidden="1">
      <c r="A125" s="5" t="s">
        <v>53</v>
      </c>
      <c r="B125" s="36" t="s">
        <v>63</v>
      </c>
      <c r="C125" s="1">
        <v>400</v>
      </c>
      <c r="D125" s="1">
        <v>650</v>
      </c>
      <c r="E125" s="51">
        <v>32</v>
      </c>
      <c r="F125" s="1">
        <v>100</v>
      </c>
      <c r="G125" s="43">
        <f t="shared" si="1"/>
        <v>20.3125</v>
      </c>
      <c r="H125" s="1">
        <v>2800</v>
      </c>
      <c r="I125" s="1">
        <v>-40</v>
      </c>
      <c r="J125" s="1">
        <v>10</v>
      </c>
      <c r="K125" s="1" t="s">
        <v>64</v>
      </c>
      <c r="L125" s="1" t="s">
        <v>69</v>
      </c>
    </row>
    <row r="126" spans="1:13" hidden="1">
      <c r="A126" s="5" t="s">
        <v>53</v>
      </c>
      <c r="B126" s="36" t="s">
        <v>63</v>
      </c>
      <c r="C126" s="1">
        <v>400</v>
      </c>
      <c r="D126" s="1">
        <v>650</v>
      </c>
      <c r="E126" s="51">
        <v>13</v>
      </c>
      <c r="F126" s="1">
        <v>150</v>
      </c>
      <c r="G126" s="43">
        <f t="shared" si="1"/>
        <v>50</v>
      </c>
      <c r="H126" s="1">
        <v>370</v>
      </c>
      <c r="I126" s="1">
        <v>-40</v>
      </c>
      <c r="J126" s="1">
        <v>10</v>
      </c>
      <c r="K126" s="1" t="s">
        <v>64</v>
      </c>
      <c r="L126" s="1" t="s">
        <v>67</v>
      </c>
    </row>
    <row r="127" spans="1:13" hidden="1">
      <c r="A127" s="5" t="s">
        <v>53</v>
      </c>
      <c r="B127" s="36" t="s">
        <v>63</v>
      </c>
      <c r="C127" s="1">
        <v>400</v>
      </c>
      <c r="D127" s="1">
        <v>650</v>
      </c>
      <c r="E127" s="51">
        <v>20</v>
      </c>
      <c r="F127" s="1">
        <v>150</v>
      </c>
      <c r="G127" s="43">
        <f t="shared" si="1"/>
        <v>32.5</v>
      </c>
      <c r="H127" s="1">
        <v>370</v>
      </c>
      <c r="I127" s="1">
        <v>-40</v>
      </c>
      <c r="J127" s="1">
        <v>10</v>
      </c>
      <c r="K127" s="1" t="s">
        <v>64</v>
      </c>
      <c r="L127" s="1" t="s">
        <v>68</v>
      </c>
    </row>
    <row r="128" spans="1:13" hidden="1">
      <c r="A128" s="5" t="s">
        <v>53</v>
      </c>
      <c r="B128" s="36" t="s">
        <v>63</v>
      </c>
      <c r="C128" s="1">
        <v>400</v>
      </c>
      <c r="D128" s="1">
        <v>650</v>
      </c>
      <c r="E128" s="51">
        <v>32</v>
      </c>
      <c r="F128" s="1">
        <v>150</v>
      </c>
      <c r="G128" s="43">
        <f t="shared" si="1"/>
        <v>20.3125</v>
      </c>
      <c r="H128" s="1">
        <v>370</v>
      </c>
      <c r="I128" s="1">
        <v>-40</v>
      </c>
      <c r="J128" s="1">
        <v>10</v>
      </c>
      <c r="K128" s="1" t="s">
        <v>64</v>
      </c>
      <c r="L128" s="1" t="s">
        <v>69</v>
      </c>
    </row>
    <row r="129" spans="1:13" hidden="1">
      <c r="A129" s="5" t="s">
        <v>53</v>
      </c>
      <c r="B129" s="36" t="s">
        <v>63</v>
      </c>
      <c r="C129" s="1">
        <v>650</v>
      </c>
      <c r="D129" s="1">
        <v>1000</v>
      </c>
      <c r="E129" s="51">
        <v>13</v>
      </c>
      <c r="F129" s="1">
        <v>150</v>
      </c>
      <c r="G129" s="43">
        <f t="shared" si="1"/>
        <v>76.92307692307692</v>
      </c>
      <c r="H129" s="1">
        <v>850</v>
      </c>
      <c r="I129" s="1">
        <v>-40</v>
      </c>
      <c r="J129" s="1">
        <v>10</v>
      </c>
      <c r="K129" s="1" t="s">
        <v>64</v>
      </c>
      <c r="L129" s="1" t="s">
        <v>67</v>
      </c>
    </row>
    <row r="130" spans="1:13" hidden="1">
      <c r="A130" s="5" t="s">
        <v>53</v>
      </c>
      <c r="B130" s="36" t="s">
        <v>63</v>
      </c>
      <c r="C130" s="1">
        <v>650</v>
      </c>
      <c r="D130" s="1">
        <v>1000</v>
      </c>
      <c r="E130" s="51">
        <v>20</v>
      </c>
      <c r="F130" s="1">
        <v>150</v>
      </c>
      <c r="G130" s="43">
        <f t="shared" si="1"/>
        <v>50</v>
      </c>
      <c r="H130" s="1">
        <v>850</v>
      </c>
      <c r="I130" s="1">
        <v>-40</v>
      </c>
      <c r="J130" s="1">
        <v>10</v>
      </c>
      <c r="K130" s="1" t="s">
        <v>64</v>
      </c>
      <c r="L130" s="1" t="s">
        <v>68</v>
      </c>
    </row>
    <row r="131" spans="1:13" hidden="1">
      <c r="A131" s="5" t="s">
        <v>53</v>
      </c>
      <c r="B131" s="36" t="s">
        <v>63</v>
      </c>
      <c r="C131" s="1">
        <v>650</v>
      </c>
      <c r="D131" s="1">
        <v>1000</v>
      </c>
      <c r="E131" s="51">
        <v>32</v>
      </c>
      <c r="F131" s="1">
        <v>150</v>
      </c>
      <c r="G131" s="43">
        <f t="shared" si="1"/>
        <v>31.25</v>
      </c>
      <c r="H131" s="1">
        <v>850</v>
      </c>
      <c r="I131" s="1">
        <v>-40</v>
      </c>
      <c r="J131" s="1">
        <v>10</v>
      </c>
      <c r="K131" s="1" t="s">
        <v>64</v>
      </c>
      <c r="L131" s="1" t="s">
        <v>69</v>
      </c>
    </row>
    <row r="132" spans="1:13" hidden="1">
      <c r="A132" s="5" t="s">
        <v>53</v>
      </c>
      <c r="B132" s="36" t="s">
        <v>63</v>
      </c>
      <c r="C132" s="1">
        <v>650</v>
      </c>
      <c r="D132" s="1">
        <v>1000</v>
      </c>
      <c r="E132" s="51">
        <v>50</v>
      </c>
      <c r="F132" s="1">
        <v>150</v>
      </c>
      <c r="G132" s="43">
        <f t="shared" si="1"/>
        <v>20</v>
      </c>
      <c r="H132" s="1">
        <v>850</v>
      </c>
      <c r="I132" s="1">
        <v>-40</v>
      </c>
      <c r="J132" s="1">
        <v>10</v>
      </c>
      <c r="K132" s="1" t="s">
        <v>64</v>
      </c>
      <c r="L132" s="1" t="s">
        <v>69</v>
      </c>
    </row>
    <row r="133" spans="1:13" hidden="1">
      <c r="A133" s="5" t="s">
        <v>53</v>
      </c>
      <c r="B133" s="36" t="s">
        <v>63</v>
      </c>
      <c r="C133" s="1">
        <v>1000</v>
      </c>
      <c r="D133" s="1">
        <v>1600</v>
      </c>
      <c r="E133" s="51">
        <v>20</v>
      </c>
      <c r="F133" s="1">
        <v>150</v>
      </c>
      <c r="G133" s="43">
        <f t="shared" si="1"/>
        <v>80</v>
      </c>
      <c r="H133" s="1">
        <v>2100</v>
      </c>
      <c r="I133" s="1">
        <v>-40</v>
      </c>
      <c r="J133" s="1">
        <v>10</v>
      </c>
      <c r="K133" s="1" t="s">
        <v>64</v>
      </c>
      <c r="L133" s="1" t="s">
        <v>67</v>
      </c>
    </row>
    <row r="134" spans="1:13" hidden="1">
      <c r="A134" s="5" t="s">
        <v>53</v>
      </c>
      <c r="B134" s="36" t="s">
        <v>63</v>
      </c>
      <c r="C134" s="1">
        <v>1000</v>
      </c>
      <c r="D134" s="1">
        <v>1600</v>
      </c>
      <c r="E134" s="51">
        <v>32</v>
      </c>
      <c r="F134" s="1">
        <v>150</v>
      </c>
      <c r="G134" s="43">
        <f t="shared" si="1"/>
        <v>50</v>
      </c>
      <c r="H134" s="1">
        <v>2100</v>
      </c>
      <c r="I134" s="1">
        <v>-40</v>
      </c>
      <c r="J134" s="1">
        <v>10</v>
      </c>
      <c r="K134" s="1" t="s">
        <v>64</v>
      </c>
      <c r="L134" s="1" t="s">
        <v>68</v>
      </c>
    </row>
    <row r="135" spans="1:13" hidden="1">
      <c r="A135" s="5" t="s">
        <v>53</v>
      </c>
      <c r="B135" s="36" t="s">
        <v>63</v>
      </c>
      <c r="C135" s="1">
        <v>1000</v>
      </c>
      <c r="D135" s="1">
        <v>1600</v>
      </c>
      <c r="E135" s="51">
        <v>50</v>
      </c>
      <c r="F135" s="1">
        <v>150</v>
      </c>
      <c r="G135" s="43">
        <f t="shared" si="1"/>
        <v>32</v>
      </c>
      <c r="H135" s="1">
        <v>2100</v>
      </c>
      <c r="I135" s="1">
        <v>-40</v>
      </c>
      <c r="J135" s="1">
        <v>10</v>
      </c>
      <c r="K135" s="1" t="s">
        <v>64</v>
      </c>
      <c r="L135" s="1" t="s">
        <v>69</v>
      </c>
      <c r="M135" s="1" t="s">
        <v>70</v>
      </c>
    </row>
    <row r="136" spans="1:13" hidden="1">
      <c r="A136" s="5" t="s">
        <v>53</v>
      </c>
      <c r="B136" s="36" t="s">
        <v>63</v>
      </c>
      <c r="C136" s="1">
        <v>1000</v>
      </c>
      <c r="D136" s="1">
        <v>1600</v>
      </c>
      <c r="E136" s="51">
        <v>80</v>
      </c>
      <c r="F136" s="1">
        <v>150</v>
      </c>
      <c r="G136" s="43">
        <f t="shared" ref="G136:G179" si="2">D136/E136</f>
        <v>20</v>
      </c>
      <c r="H136" s="1">
        <v>2100</v>
      </c>
      <c r="I136" s="1">
        <v>-40</v>
      </c>
      <c r="J136" s="1">
        <v>10</v>
      </c>
      <c r="K136" s="1" t="s">
        <v>64</v>
      </c>
      <c r="L136" s="1" t="s">
        <v>69</v>
      </c>
    </row>
    <row r="137" spans="1:13" hidden="1">
      <c r="A137" s="5" t="s">
        <v>53</v>
      </c>
      <c r="B137" s="36" t="s">
        <v>63</v>
      </c>
      <c r="C137" s="1">
        <v>1000</v>
      </c>
      <c r="D137" s="1">
        <v>1600</v>
      </c>
      <c r="E137" s="51">
        <v>32</v>
      </c>
      <c r="F137" s="1">
        <v>200</v>
      </c>
      <c r="G137" s="43">
        <f t="shared" si="2"/>
        <v>50</v>
      </c>
      <c r="H137" s="1">
        <v>500</v>
      </c>
      <c r="I137" s="1">
        <v>-40</v>
      </c>
      <c r="J137" s="1">
        <v>10</v>
      </c>
      <c r="K137" s="1" t="s">
        <v>64</v>
      </c>
      <c r="L137" s="1" t="s">
        <v>67</v>
      </c>
    </row>
    <row r="138" spans="1:13" hidden="1">
      <c r="A138" s="5" t="s">
        <v>53</v>
      </c>
      <c r="B138" s="36" t="s">
        <v>63</v>
      </c>
      <c r="C138" s="1">
        <v>1000</v>
      </c>
      <c r="D138" s="1">
        <v>1600</v>
      </c>
      <c r="E138" s="51">
        <v>50</v>
      </c>
      <c r="F138" s="1">
        <v>200</v>
      </c>
      <c r="G138" s="43">
        <f t="shared" si="2"/>
        <v>32</v>
      </c>
      <c r="H138" s="1">
        <v>500</v>
      </c>
      <c r="I138" s="1">
        <v>-40</v>
      </c>
      <c r="J138" s="1">
        <v>10</v>
      </c>
      <c r="K138" s="1" t="s">
        <v>64</v>
      </c>
      <c r="L138" s="1" t="s">
        <v>68</v>
      </c>
    </row>
    <row r="139" spans="1:13" hidden="1">
      <c r="A139" s="5" t="s">
        <v>53</v>
      </c>
      <c r="B139" s="36" t="s">
        <v>63</v>
      </c>
      <c r="C139" s="1">
        <v>1000</v>
      </c>
      <c r="D139" s="1">
        <v>1600</v>
      </c>
      <c r="E139" s="51">
        <v>80</v>
      </c>
      <c r="F139" s="1">
        <v>200</v>
      </c>
      <c r="G139" s="43">
        <f t="shared" si="2"/>
        <v>20</v>
      </c>
      <c r="H139" s="1">
        <v>500</v>
      </c>
      <c r="I139" s="1">
        <v>-40</v>
      </c>
      <c r="J139" s="1">
        <v>10</v>
      </c>
      <c r="K139" s="1" t="s">
        <v>64</v>
      </c>
      <c r="L139" s="1" t="s">
        <v>69</v>
      </c>
    </row>
    <row r="140" spans="1:13" hidden="1">
      <c r="A140" s="5" t="s">
        <v>53</v>
      </c>
      <c r="B140" s="36" t="s">
        <v>63</v>
      </c>
      <c r="C140" s="1">
        <v>1600</v>
      </c>
      <c r="D140" s="1">
        <v>2500</v>
      </c>
      <c r="E140" s="51">
        <v>32</v>
      </c>
      <c r="F140" s="1">
        <v>200</v>
      </c>
      <c r="G140" s="43">
        <f t="shared" si="2"/>
        <v>78.125</v>
      </c>
      <c r="H140" s="1">
        <v>1200</v>
      </c>
      <c r="I140" s="1">
        <v>-40</v>
      </c>
      <c r="J140" s="1">
        <v>10</v>
      </c>
      <c r="K140" s="1" t="s">
        <v>64</v>
      </c>
      <c r="L140" s="1" t="s">
        <v>67</v>
      </c>
    </row>
    <row r="141" spans="1:13" hidden="1">
      <c r="A141" s="5" t="s">
        <v>53</v>
      </c>
      <c r="B141" s="36" t="s">
        <v>63</v>
      </c>
      <c r="C141" s="1">
        <v>1600</v>
      </c>
      <c r="D141" s="1">
        <v>2500</v>
      </c>
      <c r="E141" s="51">
        <v>50</v>
      </c>
      <c r="F141" s="1">
        <v>200</v>
      </c>
      <c r="G141" s="43">
        <f t="shared" si="2"/>
        <v>50</v>
      </c>
      <c r="H141" s="1">
        <v>1200</v>
      </c>
      <c r="I141" s="1">
        <v>-40</v>
      </c>
      <c r="J141" s="1">
        <v>10</v>
      </c>
      <c r="K141" s="1" t="s">
        <v>64</v>
      </c>
      <c r="L141" s="1" t="s">
        <v>68</v>
      </c>
    </row>
    <row r="142" spans="1:13" hidden="1">
      <c r="A142" s="5" t="s">
        <v>53</v>
      </c>
      <c r="B142" s="36" t="s">
        <v>63</v>
      </c>
      <c r="C142" s="1">
        <v>1600</v>
      </c>
      <c r="D142" s="1">
        <v>2500</v>
      </c>
      <c r="E142" s="51">
        <v>80</v>
      </c>
      <c r="F142" s="1">
        <v>200</v>
      </c>
      <c r="G142" s="43">
        <f t="shared" si="2"/>
        <v>31.25</v>
      </c>
      <c r="H142" s="1">
        <v>1200</v>
      </c>
      <c r="I142" s="1">
        <v>-40</v>
      </c>
      <c r="J142" s="1">
        <v>10</v>
      </c>
      <c r="K142" s="1" t="s">
        <v>64</v>
      </c>
      <c r="L142" s="1" t="s">
        <v>69</v>
      </c>
      <c r="M142" s="1" t="s">
        <v>70</v>
      </c>
    </row>
    <row r="143" spans="1:13" hidden="1">
      <c r="A143" s="5" t="s">
        <v>53</v>
      </c>
      <c r="B143" s="36" t="s">
        <v>63</v>
      </c>
      <c r="C143" s="1">
        <v>1600</v>
      </c>
      <c r="D143" s="1">
        <v>2500</v>
      </c>
      <c r="E143" s="51">
        <v>130</v>
      </c>
      <c r="F143" s="1">
        <v>200</v>
      </c>
      <c r="G143" s="43">
        <f t="shared" si="2"/>
        <v>19.23076923076923</v>
      </c>
      <c r="H143" s="1">
        <v>1200</v>
      </c>
      <c r="I143" s="1">
        <v>-40</v>
      </c>
      <c r="J143" s="1">
        <v>10</v>
      </c>
      <c r="K143" s="1" t="s">
        <v>64</v>
      </c>
      <c r="L143" s="1" t="s">
        <v>69</v>
      </c>
    </row>
    <row r="144" spans="1:13" hidden="1">
      <c r="A144" s="5" t="s">
        <v>53</v>
      </c>
      <c r="B144" s="36" t="s">
        <v>63</v>
      </c>
      <c r="C144" s="1">
        <v>1600</v>
      </c>
      <c r="D144" s="1">
        <v>2500</v>
      </c>
      <c r="E144" s="51">
        <v>50</v>
      </c>
      <c r="F144" s="1">
        <v>250</v>
      </c>
      <c r="G144" s="43">
        <f t="shared" si="2"/>
        <v>50</v>
      </c>
      <c r="H144" s="1">
        <v>420</v>
      </c>
      <c r="I144" s="1">
        <v>-40</v>
      </c>
      <c r="J144" s="1">
        <v>10</v>
      </c>
      <c r="K144" s="1" t="s">
        <v>64</v>
      </c>
      <c r="L144" s="1" t="s">
        <v>67</v>
      </c>
    </row>
    <row r="145" spans="1:13" hidden="1">
      <c r="A145" s="5" t="s">
        <v>53</v>
      </c>
      <c r="B145" s="36" t="s">
        <v>63</v>
      </c>
      <c r="C145" s="1">
        <v>1600</v>
      </c>
      <c r="D145" s="1">
        <v>2500</v>
      </c>
      <c r="E145" s="51">
        <v>80</v>
      </c>
      <c r="F145" s="1">
        <v>250</v>
      </c>
      <c r="G145" s="43">
        <f t="shared" si="2"/>
        <v>31.25</v>
      </c>
      <c r="H145" s="1">
        <v>420</v>
      </c>
      <c r="I145" s="1">
        <v>-40</v>
      </c>
      <c r="J145" s="1">
        <v>10</v>
      </c>
      <c r="K145" s="1" t="s">
        <v>64</v>
      </c>
      <c r="L145" s="1" t="s">
        <v>68</v>
      </c>
    </row>
    <row r="146" spans="1:13" hidden="1">
      <c r="A146" s="5" t="s">
        <v>53</v>
      </c>
      <c r="B146" s="36" t="s">
        <v>63</v>
      </c>
      <c r="C146" s="1">
        <v>1600</v>
      </c>
      <c r="D146" s="1">
        <v>2500</v>
      </c>
      <c r="E146" s="51">
        <v>130</v>
      </c>
      <c r="F146" s="1">
        <v>250</v>
      </c>
      <c r="G146" s="43">
        <f t="shared" si="2"/>
        <v>19.23076923076923</v>
      </c>
      <c r="H146" s="1">
        <v>420</v>
      </c>
      <c r="I146" s="1">
        <v>-40</v>
      </c>
      <c r="J146" s="1">
        <v>10</v>
      </c>
      <c r="K146" s="1" t="s">
        <v>64</v>
      </c>
      <c r="L146" s="1" t="s">
        <v>69</v>
      </c>
    </row>
    <row r="147" spans="1:13" hidden="1">
      <c r="A147" s="5" t="s">
        <v>53</v>
      </c>
      <c r="B147" s="36" t="s">
        <v>63</v>
      </c>
      <c r="C147" s="1">
        <v>2500</v>
      </c>
      <c r="D147" s="1">
        <v>4000</v>
      </c>
      <c r="E147" s="51">
        <v>50</v>
      </c>
      <c r="F147" s="1">
        <v>250</v>
      </c>
      <c r="G147" s="43">
        <f t="shared" si="2"/>
        <v>80</v>
      </c>
      <c r="H147" s="1">
        <v>1050</v>
      </c>
      <c r="I147" s="1">
        <v>-40</v>
      </c>
      <c r="J147" s="1">
        <v>10</v>
      </c>
      <c r="K147" s="1" t="s">
        <v>64</v>
      </c>
      <c r="L147" s="1" t="s">
        <v>67</v>
      </c>
    </row>
    <row r="148" spans="1:13" hidden="1">
      <c r="A148" s="5" t="s">
        <v>53</v>
      </c>
      <c r="B148" s="36" t="s">
        <v>63</v>
      </c>
      <c r="C148" s="1">
        <v>2500</v>
      </c>
      <c r="D148" s="1">
        <v>4000</v>
      </c>
      <c r="E148" s="51">
        <v>80</v>
      </c>
      <c r="F148" s="1">
        <v>250</v>
      </c>
      <c r="G148" s="43">
        <f t="shared" si="2"/>
        <v>50</v>
      </c>
      <c r="H148" s="1">
        <v>1050</v>
      </c>
      <c r="I148" s="1">
        <v>-40</v>
      </c>
      <c r="J148" s="1">
        <v>10</v>
      </c>
      <c r="K148" s="1" t="s">
        <v>64</v>
      </c>
      <c r="L148" s="1" t="s">
        <v>68</v>
      </c>
    </row>
    <row r="149" spans="1:13" hidden="1">
      <c r="A149" s="5" t="s">
        <v>53</v>
      </c>
      <c r="B149" s="36" t="s">
        <v>63</v>
      </c>
      <c r="C149" s="1">
        <v>2500</v>
      </c>
      <c r="D149" s="1">
        <v>4000</v>
      </c>
      <c r="E149" s="51">
        <v>130</v>
      </c>
      <c r="F149" s="1">
        <v>250</v>
      </c>
      <c r="G149" s="43">
        <f t="shared" si="2"/>
        <v>30.76923076923077</v>
      </c>
      <c r="H149" s="1">
        <v>1050</v>
      </c>
      <c r="I149" s="1">
        <v>-40</v>
      </c>
      <c r="J149" s="1">
        <v>10</v>
      </c>
      <c r="K149" s="1" t="s">
        <v>64</v>
      </c>
      <c r="L149" s="1" t="s">
        <v>69</v>
      </c>
      <c r="M149" s="1" t="s">
        <v>70</v>
      </c>
    </row>
    <row r="150" spans="1:13" hidden="1">
      <c r="A150" s="5" t="s">
        <v>53</v>
      </c>
      <c r="B150" s="36" t="s">
        <v>63</v>
      </c>
      <c r="C150" s="1">
        <v>2500</v>
      </c>
      <c r="D150" s="1">
        <v>4000</v>
      </c>
      <c r="E150" s="51">
        <v>200</v>
      </c>
      <c r="F150" s="1">
        <v>250</v>
      </c>
      <c r="G150" s="43">
        <f t="shared" si="2"/>
        <v>20</v>
      </c>
      <c r="H150" s="1">
        <v>1050</v>
      </c>
      <c r="I150" s="1">
        <v>-40</v>
      </c>
      <c r="J150" s="1">
        <v>10</v>
      </c>
      <c r="K150" s="1" t="s">
        <v>64</v>
      </c>
      <c r="L150" s="1" t="s">
        <v>69</v>
      </c>
    </row>
    <row r="151" spans="1:13" hidden="1">
      <c r="A151" s="5" t="s">
        <v>53</v>
      </c>
      <c r="B151" s="36" t="s">
        <v>63</v>
      </c>
      <c r="C151" s="1">
        <v>2500</v>
      </c>
      <c r="D151" s="1">
        <v>4000</v>
      </c>
      <c r="E151" s="51">
        <v>80</v>
      </c>
      <c r="F151" s="1">
        <v>300</v>
      </c>
      <c r="G151" s="43">
        <f t="shared" si="2"/>
        <v>50</v>
      </c>
      <c r="H151" s="1">
        <v>400</v>
      </c>
      <c r="I151" s="1">
        <v>-40</v>
      </c>
      <c r="J151" s="1">
        <v>10</v>
      </c>
      <c r="K151" s="1" t="s">
        <v>64</v>
      </c>
      <c r="L151" s="1" t="s">
        <v>67</v>
      </c>
    </row>
    <row r="152" spans="1:13" hidden="1">
      <c r="A152" s="5" t="s">
        <v>53</v>
      </c>
      <c r="B152" s="36" t="s">
        <v>63</v>
      </c>
      <c r="C152" s="1">
        <v>2500</v>
      </c>
      <c r="D152" s="1">
        <v>4000</v>
      </c>
      <c r="E152" s="51">
        <v>130</v>
      </c>
      <c r="F152" s="1">
        <v>300</v>
      </c>
      <c r="G152" s="43">
        <f t="shared" si="2"/>
        <v>30.76923076923077</v>
      </c>
      <c r="H152" s="1">
        <v>400</v>
      </c>
      <c r="I152" s="1">
        <v>-40</v>
      </c>
      <c r="J152" s="1">
        <v>10</v>
      </c>
      <c r="K152" s="1" t="s">
        <v>64</v>
      </c>
      <c r="L152" s="1" t="s">
        <v>68</v>
      </c>
    </row>
    <row r="153" spans="1:13" hidden="1">
      <c r="A153" s="5" t="s">
        <v>53</v>
      </c>
      <c r="B153" s="36" t="s">
        <v>63</v>
      </c>
      <c r="C153" s="1">
        <v>2500</v>
      </c>
      <c r="D153" s="1">
        <v>4000</v>
      </c>
      <c r="E153" s="51">
        <v>200</v>
      </c>
      <c r="F153" s="1">
        <v>300</v>
      </c>
      <c r="G153" s="43">
        <f t="shared" si="2"/>
        <v>20</v>
      </c>
      <c r="H153" s="1">
        <v>400</v>
      </c>
      <c r="I153" s="1">
        <v>-40</v>
      </c>
      <c r="J153" s="1">
        <v>10</v>
      </c>
      <c r="K153" s="1" t="s">
        <v>64</v>
      </c>
      <c r="L153" s="1" t="s">
        <v>69</v>
      </c>
    </row>
    <row r="154" spans="1:13" hidden="1">
      <c r="A154" s="5" t="s">
        <v>53</v>
      </c>
      <c r="B154" s="36" t="s">
        <v>63</v>
      </c>
      <c r="C154" s="1">
        <v>4000</v>
      </c>
      <c r="D154" s="1">
        <v>6500</v>
      </c>
      <c r="E154" s="51">
        <v>80</v>
      </c>
      <c r="F154" s="1">
        <v>300</v>
      </c>
      <c r="G154" s="43">
        <f t="shared" si="2"/>
        <v>81.25</v>
      </c>
      <c r="H154" s="1">
        <v>1000</v>
      </c>
      <c r="I154" s="1">
        <v>-40</v>
      </c>
      <c r="J154" s="1">
        <v>10</v>
      </c>
      <c r="K154" s="1" t="s">
        <v>64</v>
      </c>
      <c r="L154" s="1" t="s">
        <v>67</v>
      </c>
    </row>
    <row r="155" spans="1:13" hidden="1">
      <c r="A155" s="5" t="s">
        <v>53</v>
      </c>
      <c r="B155" s="36" t="s">
        <v>63</v>
      </c>
      <c r="C155" s="1">
        <v>4000</v>
      </c>
      <c r="D155" s="1">
        <v>6500</v>
      </c>
      <c r="E155" s="51">
        <v>130</v>
      </c>
      <c r="F155" s="1">
        <v>300</v>
      </c>
      <c r="G155" s="43">
        <f t="shared" si="2"/>
        <v>50</v>
      </c>
      <c r="H155" s="1">
        <v>1000</v>
      </c>
      <c r="I155" s="1">
        <v>-40</v>
      </c>
      <c r="J155" s="1">
        <v>10</v>
      </c>
      <c r="K155" s="1" t="s">
        <v>64</v>
      </c>
      <c r="L155" s="1" t="s">
        <v>68</v>
      </c>
    </row>
    <row r="156" spans="1:13" hidden="1">
      <c r="A156" s="5" t="s">
        <v>53</v>
      </c>
      <c r="B156" s="36" t="s">
        <v>63</v>
      </c>
      <c r="C156" s="1">
        <v>4000</v>
      </c>
      <c r="D156" s="1">
        <v>6500</v>
      </c>
      <c r="E156" s="51">
        <v>200</v>
      </c>
      <c r="F156" s="1">
        <v>300</v>
      </c>
      <c r="G156" s="43">
        <f t="shared" si="2"/>
        <v>32.5</v>
      </c>
      <c r="H156" s="1">
        <v>1000</v>
      </c>
      <c r="I156" s="1">
        <v>-40</v>
      </c>
      <c r="J156" s="1">
        <v>10</v>
      </c>
      <c r="K156" s="1" t="s">
        <v>64</v>
      </c>
      <c r="L156" s="1" t="s">
        <v>69</v>
      </c>
      <c r="M156" s="1" t="s">
        <v>70</v>
      </c>
    </row>
    <row r="157" spans="1:13" hidden="1">
      <c r="A157" s="5" t="s">
        <v>53</v>
      </c>
      <c r="B157" s="36" t="s">
        <v>63</v>
      </c>
      <c r="C157" s="1">
        <v>4000</v>
      </c>
      <c r="D157" s="1">
        <v>6500</v>
      </c>
      <c r="E157" s="51">
        <v>320</v>
      </c>
      <c r="F157" s="1">
        <v>300</v>
      </c>
      <c r="G157" s="43">
        <f t="shared" si="2"/>
        <v>20.3125</v>
      </c>
      <c r="H157" s="1">
        <v>1000</v>
      </c>
      <c r="I157" s="1">
        <v>-40</v>
      </c>
      <c r="J157" s="1">
        <v>10</v>
      </c>
      <c r="K157" s="1" t="s">
        <v>64</v>
      </c>
      <c r="L157" s="1" t="s">
        <v>69</v>
      </c>
    </row>
    <row r="158" spans="1:13" hidden="1">
      <c r="A158" s="50" t="s">
        <v>72</v>
      </c>
      <c r="B158" s="49" t="s">
        <v>73</v>
      </c>
      <c r="C158" s="1">
        <v>65</v>
      </c>
      <c r="D158" s="1">
        <v>100</v>
      </c>
      <c r="E158" s="51">
        <v>5</v>
      </c>
      <c r="F158" s="1">
        <v>50</v>
      </c>
      <c r="G158" s="43">
        <f t="shared" si="2"/>
        <v>20</v>
      </c>
      <c r="H158" s="1">
        <v>1500</v>
      </c>
      <c r="I158" s="1">
        <v>-40</v>
      </c>
      <c r="J158" s="1">
        <v>6</v>
      </c>
      <c r="K158" s="1" t="s">
        <v>64</v>
      </c>
    </row>
    <row r="159" spans="1:13" hidden="1">
      <c r="A159" s="50" t="s">
        <v>72</v>
      </c>
      <c r="B159" s="49" t="s">
        <v>74</v>
      </c>
      <c r="C159" s="1">
        <v>100</v>
      </c>
      <c r="D159" s="1">
        <v>160</v>
      </c>
      <c r="E159" s="51">
        <v>8</v>
      </c>
      <c r="F159" s="1">
        <v>80</v>
      </c>
      <c r="G159" s="43">
        <f t="shared" si="2"/>
        <v>20</v>
      </c>
      <c r="H159" s="1">
        <v>450</v>
      </c>
      <c r="I159" s="1">
        <v>-40</v>
      </c>
      <c r="J159" s="1">
        <v>6</v>
      </c>
      <c r="K159" s="1" t="s">
        <v>64</v>
      </c>
    </row>
    <row r="160" spans="1:13" hidden="1">
      <c r="A160" s="50" t="s">
        <v>72</v>
      </c>
      <c r="B160" s="49" t="s">
        <v>75</v>
      </c>
      <c r="C160" s="1">
        <v>160</v>
      </c>
      <c r="D160" s="1">
        <v>250</v>
      </c>
      <c r="E160" s="51">
        <v>8.3000000000000007</v>
      </c>
      <c r="F160" s="1">
        <v>80</v>
      </c>
      <c r="G160" s="43">
        <f t="shared" si="2"/>
        <v>30.120481927710841</v>
      </c>
      <c r="H160" s="1">
        <v>1000</v>
      </c>
      <c r="I160" s="1">
        <v>-40</v>
      </c>
      <c r="J160" s="1">
        <v>6</v>
      </c>
      <c r="K160" s="1" t="s">
        <v>64</v>
      </c>
    </row>
    <row r="161" spans="1:11" hidden="1">
      <c r="A161" s="50" t="s">
        <v>72</v>
      </c>
      <c r="B161" s="49" t="s">
        <v>76</v>
      </c>
      <c r="C161" s="1">
        <v>250</v>
      </c>
      <c r="D161" s="1">
        <v>400</v>
      </c>
      <c r="E161" s="51">
        <v>13.3</v>
      </c>
      <c r="F161" s="1">
        <v>80</v>
      </c>
      <c r="G161" s="43">
        <f t="shared" si="2"/>
        <v>30.075187969924812</v>
      </c>
      <c r="H161" s="1">
        <v>2100</v>
      </c>
      <c r="I161" s="1">
        <v>-40</v>
      </c>
      <c r="J161" s="1">
        <v>6</v>
      </c>
      <c r="K161" s="1" t="s">
        <v>64</v>
      </c>
    </row>
    <row r="162" spans="1:11" hidden="1">
      <c r="A162" s="50" t="s">
        <v>72</v>
      </c>
      <c r="B162" s="49" t="s">
        <v>77</v>
      </c>
      <c r="C162" s="1">
        <v>100</v>
      </c>
      <c r="D162" s="1">
        <v>250</v>
      </c>
      <c r="E162" s="51">
        <v>12.5</v>
      </c>
      <c r="F162" s="1">
        <v>100</v>
      </c>
      <c r="G162" s="43">
        <f t="shared" si="2"/>
        <v>20</v>
      </c>
      <c r="H162" s="1">
        <v>450</v>
      </c>
      <c r="I162" s="1">
        <v>-40</v>
      </c>
      <c r="J162" s="1">
        <v>6</v>
      </c>
      <c r="K162" s="1" t="s">
        <v>64</v>
      </c>
    </row>
    <row r="163" spans="1:11" hidden="1">
      <c r="A163" s="50" t="s">
        <v>72</v>
      </c>
      <c r="B163" s="49" t="s">
        <v>78</v>
      </c>
      <c r="C163" s="1">
        <v>250</v>
      </c>
      <c r="D163" s="1">
        <v>400</v>
      </c>
      <c r="E163" s="51">
        <v>13.3</v>
      </c>
      <c r="F163" s="1">
        <v>100</v>
      </c>
      <c r="G163" s="43">
        <f t="shared" si="2"/>
        <v>30.075187969924812</v>
      </c>
      <c r="H163" s="1">
        <v>1000</v>
      </c>
      <c r="I163" s="1">
        <v>-40</v>
      </c>
      <c r="J163" s="1">
        <v>6</v>
      </c>
      <c r="K163" s="1" t="s">
        <v>64</v>
      </c>
    </row>
    <row r="164" spans="1:11" hidden="1">
      <c r="A164" s="50" t="s">
        <v>72</v>
      </c>
      <c r="B164" s="49" t="s">
        <v>79</v>
      </c>
      <c r="C164" s="1">
        <v>400</v>
      </c>
      <c r="D164" s="1">
        <v>650</v>
      </c>
      <c r="E164" s="51">
        <v>21.6</v>
      </c>
      <c r="F164" s="1">
        <v>100</v>
      </c>
      <c r="G164" s="43">
        <f t="shared" si="2"/>
        <v>30.092592592592592</v>
      </c>
      <c r="H164" s="1">
        <v>2100</v>
      </c>
      <c r="I164" s="1">
        <v>-40</v>
      </c>
      <c r="J164" s="1">
        <v>6</v>
      </c>
      <c r="K164" s="1" t="s">
        <v>64</v>
      </c>
    </row>
    <row r="165" spans="1:11" hidden="1">
      <c r="A165" s="50" t="s">
        <v>72</v>
      </c>
      <c r="B165" s="49" t="s">
        <v>80</v>
      </c>
      <c r="C165" s="1">
        <v>400</v>
      </c>
      <c r="D165" s="1">
        <v>650</v>
      </c>
      <c r="E165" s="51">
        <v>32.5</v>
      </c>
      <c r="F165" s="1">
        <v>150</v>
      </c>
      <c r="G165" s="43">
        <f t="shared" si="2"/>
        <v>20</v>
      </c>
      <c r="H165" s="1">
        <v>625</v>
      </c>
      <c r="I165" s="1">
        <v>-40</v>
      </c>
      <c r="J165" s="1">
        <v>6</v>
      </c>
      <c r="K165" s="1" t="s">
        <v>64</v>
      </c>
    </row>
    <row r="166" spans="1:11" hidden="1">
      <c r="A166" s="50" t="s">
        <v>72</v>
      </c>
      <c r="B166" s="49" t="s">
        <v>81</v>
      </c>
      <c r="C166" s="1">
        <v>650</v>
      </c>
      <c r="D166" s="1">
        <v>800</v>
      </c>
      <c r="E166" s="51">
        <v>32</v>
      </c>
      <c r="F166" s="1">
        <v>150</v>
      </c>
      <c r="G166" s="43">
        <f t="shared" si="2"/>
        <v>25</v>
      </c>
      <c r="H166" s="1">
        <v>900</v>
      </c>
      <c r="I166" s="1">
        <v>-40</v>
      </c>
      <c r="J166" s="1">
        <v>6</v>
      </c>
      <c r="K166" s="1" t="s">
        <v>64</v>
      </c>
    </row>
    <row r="167" spans="1:11" hidden="1">
      <c r="A167" s="50" t="s">
        <v>72</v>
      </c>
      <c r="B167" s="49" t="s">
        <v>82</v>
      </c>
      <c r="C167" s="1">
        <v>650</v>
      </c>
      <c r="D167" s="1">
        <v>1000</v>
      </c>
      <c r="E167" s="51">
        <v>33.299999999999997</v>
      </c>
      <c r="F167" s="1">
        <v>150</v>
      </c>
      <c r="G167" s="43">
        <f t="shared" si="2"/>
        <v>30.030030030030034</v>
      </c>
      <c r="H167" s="1">
        <v>1300</v>
      </c>
      <c r="I167" s="1">
        <v>-40</v>
      </c>
      <c r="J167" s="1">
        <v>6</v>
      </c>
      <c r="K167" s="1" t="s">
        <v>64</v>
      </c>
    </row>
    <row r="168" spans="1:11" hidden="1">
      <c r="A168" s="50" t="s">
        <v>72</v>
      </c>
      <c r="B168" s="49" t="s">
        <v>83</v>
      </c>
      <c r="C168" s="1">
        <v>1000</v>
      </c>
      <c r="D168" s="1">
        <v>1600</v>
      </c>
      <c r="E168" s="51">
        <v>53.3</v>
      </c>
      <c r="F168" s="1">
        <v>150</v>
      </c>
      <c r="G168" s="43">
        <f t="shared" si="2"/>
        <v>30.0187617260788</v>
      </c>
      <c r="H168" s="1">
        <v>2700</v>
      </c>
      <c r="I168" s="1">
        <v>-40</v>
      </c>
      <c r="J168" s="1">
        <v>6</v>
      </c>
      <c r="K168" s="1" t="s">
        <v>64</v>
      </c>
    </row>
    <row r="169" spans="1:11" hidden="1">
      <c r="A169" s="50" t="s">
        <v>72</v>
      </c>
      <c r="B169" s="49" t="s">
        <v>84</v>
      </c>
      <c r="C169" s="1">
        <v>10</v>
      </c>
      <c r="D169" s="1">
        <v>16</v>
      </c>
      <c r="E169" s="51">
        <v>0.32</v>
      </c>
      <c r="F169" s="1">
        <v>40</v>
      </c>
      <c r="G169" s="43">
        <f t="shared" si="2"/>
        <v>50</v>
      </c>
      <c r="H169" s="1">
        <v>8</v>
      </c>
      <c r="I169" s="1">
        <v>-40</v>
      </c>
      <c r="J169" s="1">
        <v>6</v>
      </c>
    </row>
    <row r="170" spans="1:11" hidden="1">
      <c r="A170" s="50" t="s">
        <v>72</v>
      </c>
      <c r="B170" s="49" t="s">
        <v>85</v>
      </c>
      <c r="C170" s="1">
        <v>16</v>
      </c>
      <c r="D170" s="1">
        <v>25</v>
      </c>
      <c r="E170" s="51">
        <v>0.25</v>
      </c>
      <c r="F170" s="1">
        <v>40</v>
      </c>
      <c r="G170" s="43">
        <f t="shared" si="2"/>
        <v>100</v>
      </c>
      <c r="H170" s="1">
        <v>18</v>
      </c>
      <c r="I170" s="1">
        <v>-40</v>
      </c>
      <c r="J170" s="1">
        <v>6</v>
      </c>
    </row>
    <row r="171" spans="1:11" hidden="1">
      <c r="A171" s="50" t="s">
        <v>72</v>
      </c>
      <c r="B171" s="49" t="s">
        <v>86</v>
      </c>
      <c r="C171" s="1">
        <v>25</v>
      </c>
      <c r="D171" s="1">
        <v>40</v>
      </c>
      <c r="E171" s="51">
        <v>0.25</v>
      </c>
      <c r="F171" s="1">
        <v>40</v>
      </c>
      <c r="G171" s="43">
        <f t="shared" si="2"/>
        <v>160</v>
      </c>
      <c r="H171" s="1">
        <v>40</v>
      </c>
      <c r="I171" s="1">
        <v>-40</v>
      </c>
      <c r="J171" s="1">
        <v>6</v>
      </c>
    </row>
    <row r="172" spans="1:11" hidden="1">
      <c r="A172" s="50" t="s">
        <v>72</v>
      </c>
      <c r="B172" s="49" t="s">
        <v>87</v>
      </c>
      <c r="C172" s="1">
        <v>40</v>
      </c>
      <c r="D172" s="1">
        <v>65</v>
      </c>
      <c r="E172" s="51">
        <v>0.32</v>
      </c>
      <c r="F172" s="1">
        <v>40</v>
      </c>
      <c r="G172" s="43">
        <f t="shared" si="2"/>
        <v>203.125</v>
      </c>
      <c r="H172" s="1">
        <v>100</v>
      </c>
      <c r="I172" s="1">
        <v>-40</v>
      </c>
      <c r="J172" s="1">
        <v>6</v>
      </c>
    </row>
    <row r="173" spans="1:11" hidden="1">
      <c r="A173" s="50" t="s">
        <v>72</v>
      </c>
      <c r="B173" s="49" t="s">
        <v>88</v>
      </c>
      <c r="C173" s="1">
        <v>16</v>
      </c>
      <c r="D173" s="1">
        <v>25</v>
      </c>
      <c r="E173" s="51">
        <v>0.5</v>
      </c>
      <c r="F173" s="1">
        <v>50</v>
      </c>
      <c r="G173" s="43">
        <f t="shared" si="2"/>
        <v>50</v>
      </c>
      <c r="H173" s="1">
        <v>4.5</v>
      </c>
      <c r="I173" s="1">
        <v>-40</v>
      </c>
      <c r="J173" s="1">
        <v>6</v>
      </c>
    </row>
    <row r="174" spans="1:11" hidden="1">
      <c r="A174" s="50" t="s">
        <v>72</v>
      </c>
      <c r="B174" s="49" t="s">
        <v>89</v>
      </c>
      <c r="C174" s="1">
        <v>25</v>
      </c>
      <c r="D174" s="1">
        <v>40</v>
      </c>
      <c r="E174" s="51">
        <v>0.4</v>
      </c>
      <c r="F174" s="1">
        <v>50</v>
      </c>
      <c r="G174" s="43">
        <f t="shared" si="2"/>
        <v>100</v>
      </c>
      <c r="H174" s="1">
        <v>27</v>
      </c>
      <c r="I174" s="1">
        <v>-40</v>
      </c>
      <c r="J174" s="1">
        <v>6</v>
      </c>
    </row>
    <row r="175" spans="1:11" hidden="1">
      <c r="A175" s="50" t="s">
        <v>72</v>
      </c>
      <c r="B175" s="49" t="s">
        <v>90</v>
      </c>
      <c r="C175" s="1">
        <v>40</v>
      </c>
      <c r="D175" s="1">
        <v>65</v>
      </c>
      <c r="E175" s="51">
        <v>0.4</v>
      </c>
      <c r="F175" s="1">
        <v>50</v>
      </c>
      <c r="G175" s="43">
        <f t="shared" si="2"/>
        <v>162.5</v>
      </c>
      <c r="H175" s="1">
        <v>73</v>
      </c>
      <c r="I175" s="1">
        <v>-40</v>
      </c>
      <c r="J175" s="1">
        <v>6</v>
      </c>
    </row>
    <row r="176" spans="1:11" hidden="1">
      <c r="A176" s="50" t="s">
        <v>72</v>
      </c>
      <c r="B176" s="49" t="s">
        <v>91</v>
      </c>
      <c r="C176" s="1">
        <v>65</v>
      </c>
      <c r="D176" s="1">
        <v>100</v>
      </c>
      <c r="E176" s="51">
        <v>0.5</v>
      </c>
      <c r="F176" s="1">
        <v>50</v>
      </c>
      <c r="G176" s="43">
        <f t="shared" si="2"/>
        <v>200</v>
      </c>
      <c r="H176" s="1">
        <v>172</v>
      </c>
      <c r="I176" s="1">
        <v>-40</v>
      </c>
      <c r="J176" s="1">
        <v>6</v>
      </c>
    </row>
    <row r="177" spans="1:11" hidden="1">
      <c r="A177" s="50" t="s">
        <v>72</v>
      </c>
      <c r="B177" s="49" t="s">
        <v>93</v>
      </c>
      <c r="C177" s="1">
        <v>100</v>
      </c>
      <c r="D177" s="1">
        <v>160</v>
      </c>
      <c r="E177" s="51">
        <v>0.8</v>
      </c>
      <c r="F177" s="1">
        <v>80</v>
      </c>
      <c r="G177" s="43">
        <f t="shared" si="2"/>
        <v>200</v>
      </c>
      <c r="H177" s="1">
        <v>30</v>
      </c>
      <c r="I177" s="1">
        <v>-40</v>
      </c>
      <c r="J177" s="1">
        <v>6</v>
      </c>
    </row>
    <row r="178" spans="1:11" hidden="1">
      <c r="A178" s="50" t="s">
        <v>72</v>
      </c>
      <c r="B178" s="49" t="s">
        <v>92</v>
      </c>
      <c r="C178" s="1">
        <v>160</v>
      </c>
      <c r="D178" s="1">
        <v>250</v>
      </c>
      <c r="E178" s="51">
        <v>1.25</v>
      </c>
      <c r="F178" s="1">
        <v>80</v>
      </c>
      <c r="G178" s="43">
        <f t="shared" si="2"/>
        <v>200</v>
      </c>
      <c r="H178" s="1">
        <v>100</v>
      </c>
      <c r="I178" s="1">
        <v>-40</v>
      </c>
      <c r="J178" s="1">
        <v>6</v>
      </c>
    </row>
    <row r="179" spans="1:11" hidden="1">
      <c r="A179" s="50" t="s">
        <v>72</v>
      </c>
      <c r="B179" s="49" t="s">
        <v>94</v>
      </c>
      <c r="C179" s="1">
        <v>125</v>
      </c>
      <c r="D179" s="1">
        <v>400</v>
      </c>
      <c r="E179" s="51">
        <v>2.5</v>
      </c>
      <c r="F179" s="1">
        <v>100</v>
      </c>
      <c r="G179" s="43">
        <f t="shared" si="2"/>
        <v>160</v>
      </c>
      <c r="H179" s="1">
        <v>216</v>
      </c>
      <c r="I179" s="1">
        <v>-40</v>
      </c>
      <c r="J179" s="1">
        <v>6</v>
      </c>
    </row>
    <row r="180" spans="1:11" hidden="1">
      <c r="A180" s="5" t="s">
        <v>95</v>
      </c>
      <c r="B180" s="49" t="s">
        <v>96</v>
      </c>
      <c r="C180" s="1">
        <v>65</v>
      </c>
      <c r="D180" s="1">
        <v>100</v>
      </c>
      <c r="E180" s="51">
        <f>D180/G180</f>
        <v>5</v>
      </c>
      <c r="F180" s="1">
        <v>50</v>
      </c>
      <c r="G180" s="43">
        <v>20</v>
      </c>
      <c r="H180" s="1">
        <v>730</v>
      </c>
      <c r="I180" s="1">
        <v>-30</v>
      </c>
      <c r="J180" s="1">
        <v>8</v>
      </c>
      <c r="K180" s="1" t="s">
        <v>64</v>
      </c>
    </row>
    <row r="181" spans="1:11" hidden="1">
      <c r="A181" s="5" t="s">
        <v>95</v>
      </c>
      <c r="B181" s="49" t="s">
        <v>97</v>
      </c>
      <c r="C181" s="1">
        <v>100</v>
      </c>
      <c r="D181" s="1">
        <v>160</v>
      </c>
      <c r="E181" s="51">
        <f t="shared" ref="E181:E249" si="3">D181/G181</f>
        <v>8</v>
      </c>
      <c r="F181" s="1">
        <v>80</v>
      </c>
      <c r="G181" s="43">
        <v>20</v>
      </c>
      <c r="H181" s="1">
        <v>190</v>
      </c>
      <c r="I181" s="1">
        <v>-30</v>
      </c>
      <c r="J181" s="1">
        <v>8</v>
      </c>
      <c r="K181" s="1" t="s">
        <v>64</v>
      </c>
    </row>
    <row r="182" spans="1:11" hidden="1">
      <c r="A182" s="5" t="s">
        <v>95</v>
      </c>
      <c r="B182" s="49" t="s">
        <v>98</v>
      </c>
      <c r="C182" s="1">
        <v>160</v>
      </c>
      <c r="D182" s="1">
        <v>250</v>
      </c>
      <c r="E182" s="51">
        <f t="shared" si="3"/>
        <v>12.5</v>
      </c>
      <c r="F182" s="1">
        <v>80</v>
      </c>
      <c r="G182" s="43">
        <v>20</v>
      </c>
      <c r="H182" s="1">
        <v>480</v>
      </c>
      <c r="I182" s="1">
        <v>-30</v>
      </c>
      <c r="J182" s="1">
        <v>8</v>
      </c>
      <c r="K182" s="1" t="s">
        <v>64</v>
      </c>
    </row>
    <row r="183" spans="1:11" hidden="1">
      <c r="A183" s="5" t="s">
        <v>95</v>
      </c>
      <c r="B183" s="49" t="s">
        <v>98</v>
      </c>
      <c r="C183" s="1">
        <v>160</v>
      </c>
      <c r="D183" s="1">
        <v>250</v>
      </c>
      <c r="E183" s="51">
        <f t="shared" si="3"/>
        <v>8.3333333333333339</v>
      </c>
      <c r="F183" s="1">
        <v>80</v>
      </c>
      <c r="G183" s="43">
        <v>30</v>
      </c>
      <c r="H183" s="1">
        <v>480</v>
      </c>
      <c r="I183" s="1">
        <v>-30</v>
      </c>
      <c r="J183" s="1">
        <v>8</v>
      </c>
      <c r="K183" s="1" t="s">
        <v>64</v>
      </c>
    </row>
    <row r="184" spans="1:11" hidden="1">
      <c r="A184" s="5" t="s">
        <v>95</v>
      </c>
      <c r="B184" s="49" t="s">
        <v>98</v>
      </c>
      <c r="C184" s="1">
        <v>160</v>
      </c>
      <c r="D184" s="1">
        <v>250</v>
      </c>
      <c r="E184" s="51">
        <f t="shared" si="3"/>
        <v>12.5</v>
      </c>
      <c r="F184" s="1">
        <v>100</v>
      </c>
      <c r="G184" s="43">
        <v>20</v>
      </c>
      <c r="H184" s="1">
        <v>180</v>
      </c>
      <c r="I184" s="1">
        <v>-30</v>
      </c>
      <c r="J184" s="1">
        <v>8</v>
      </c>
      <c r="K184" s="1" t="s">
        <v>64</v>
      </c>
    </row>
    <row r="185" spans="1:11" hidden="1">
      <c r="A185" s="5" t="s">
        <v>95</v>
      </c>
      <c r="B185" s="49" t="s">
        <v>99</v>
      </c>
      <c r="C185" s="1">
        <v>250</v>
      </c>
      <c r="D185" s="1">
        <v>400</v>
      </c>
      <c r="E185" s="51">
        <f t="shared" si="3"/>
        <v>20</v>
      </c>
      <c r="F185" s="1">
        <v>80</v>
      </c>
      <c r="G185" s="43">
        <v>20</v>
      </c>
      <c r="H185" s="1">
        <v>1030</v>
      </c>
      <c r="I185" s="1">
        <v>-30</v>
      </c>
      <c r="J185" s="1">
        <v>8</v>
      </c>
      <c r="K185" s="1" t="s">
        <v>64</v>
      </c>
    </row>
    <row r="186" spans="1:11" hidden="1">
      <c r="A186" s="5" t="s">
        <v>95</v>
      </c>
      <c r="B186" s="49" t="s">
        <v>99</v>
      </c>
      <c r="C186" s="1">
        <v>250</v>
      </c>
      <c r="D186" s="1">
        <v>400</v>
      </c>
      <c r="E186" s="51">
        <f t="shared" si="3"/>
        <v>13.333333333333334</v>
      </c>
      <c r="F186" s="1">
        <v>80</v>
      </c>
      <c r="G186" s="43">
        <v>30</v>
      </c>
      <c r="H186" s="1">
        <v>1030</v>
      </c>
      <c r="I186" s="1">
        <v>-30</v>
      </c>
      <c r="J186" s="1">
        <v>8</v>
      </c>
      <c r="K186" s="1" t="s">
        <v>64</v>
      </c>
    </row>
    <row r="187" spans="1:11" hidden="1">
      <c r="A187" s="5" t="s">
        <v>95</v>
      </c>
      <c r="B187" s="49" t="s">
        <v>99</v>
      </c>
      <c r="C187" s="1">
        <v>250</v>
      </c>
      <c r="D187" s="1">
        <v>400</v>
      </c>
      <c r="E187" s="51">
        <f t="shared" si="3"/>
        <v>20</v>
      </c>
      <c r="F187" s="1">
        <v>100</v>
      </c>
      <c r="G187" s="43">
        <v>20</v>
      </c>
      <c r="H187" s="1">
        <v>440</v>
      </c>
      <c r="I187" s="1">
        <v>-30</v>
      </c>
      <c r="J187" s="1">
        <v>8</v>
      </c>
      <c r="K187" s="1" t="s">
        <v>64</v>
      </c>
    </row>
    <row r="188" spans="1:11" hidden="1">
      <c r="A188" s="5" t="s">
        <v>95</v>
      </c>
      <c r="B188" s="49" t="s">
        <v>99</v>
      </c>
      <c r="C188" s="1">
        <v>250</v>
      </c>
      <c r="D188" s="1">
        <v>400</v>
      </c>
      <c r="E188" s="51">
        <f t="shared" si="3"/>
        <v>13.333333333333334</v>
      </c>
      <c r="F188" s="1">
        <v>100</v>
      </c>
      <c r="G188" s="43">
        <v>30</v>
      </c>
      <c r="H188" s="1">
        <v>440</v>
      </c>
      <c r="I188" s="1">
        <v>-30</v>
      </c>
      <c r="J188" s="1">
        <v>8</v>
      </c>
      <c r="K188" s="1" t="s">
        <v>64</v>
      </c>
    </row>
    <row r="189" spans="1:11" hidden="1">
      <c r="A189" s="5" t="s">
        <v>95</v>
      </c>
      <c r="B189" s="49" t="s">
        <v>100</v>
      </c>
      <c r="C189" s="1">
        <v>400</v>
      </c>
      <c r="D189" s="1">
        <v>650</v>
      </c>
      <c r="E189" s="51">
        <f t="shared" si="3"/>
        <v>32.5</v>
      </c>
      <c r="F189" s="1">
        <v>100</v>
      </c>
      <c r="G189" s="43">
        <v>20</v>
      </c>
      <c r="H189" s="1">
        <v>950</v>
      </c>
      <c r="I189" s="1">
        <v>-30</v>
      </c>
      <c r="J189" s="1">
        <v>8</v>
      </c>
      <c r="K189" s="1" t="s">
        <v>64</v>
      </c>
    </row>
    <row r="190" spans="1:11" hidden="1">
      <c r="A190" s="5" t="s">
        <v>95</v>
      </c>
      <c r="B190" s="49" t="s">
        <v>100</v>
      </c>
      <c r="C190" s="1">
        <v>400</v>
      </c>
      <c r="D190" s="1">
        <v>650</v>
      </c>
      <c r="E190" s="51">
        <f t="shared" si="3"/>
        <v>21.666666666666668</v>
      </c>
      <c r="F190" s="1">
        <v>100</v>
      </c>
      <c r="G190" s="43">
        <v>30</v>
      </c>
      <c r="H190" s="1">
        <v>950</v>
      </c>
      <c r="I190" s="1">
        <v>-30</v>
      </c>
      <c r="J190" s="1">
        <v>8</v>
      </c>
      <c r="K190" s="1" t="s">
        <v>64</v>
      </c>
    </row>
    <row r="191" spans="1:11" hidden="1">
      <c r="A191" s="5" t="s">
        <v>95</v>
      </c>
      <c r="B191" s="49" t="s">
        <v>100</v>
      </c>
      <c r="C191" s="1">
        <v>400</v>
      </c>
      <c r="D191" s="1">
        <v>650</v>
      </c>
      <c r="E191" s="51">
        <f t="shared" si="3"/>
        <v>32.5</v>
      </c>
      <c r="F191" s="1">
        <v>150</v>
      </c>
      <c r="G191" s="43">
        <v>20</v>
      </c>
      <c r="H191" s="1">
        <v>220</v>
      </c>
      <c r="I191" s="1">
        <v>-30</v>
      </c>
      <c r="J191" s="1">
        <v>8</v>
      </c>
      <c r="K191" s="1" t="s">
        <v>64</v>
      </c>
    </row>
    <row r="192" spans="1:11" hidden="1">
      <c r="A192" s="5" t="s">
        <v>95</v>
      </c>
      <c r="B192" s="49" t="s">
        <v>101</v>
      </c>
      <c r="C192" s="1">
        <v>650</v>
      </c>
      <c r="D192" s="1">
        <v>1000</v>
      </c>
      <c r="E192" s="51">
        <f t="shared" si="3"/>
        <v>50</v>
      </c>
      <c r="F192" s="1">
        <v>150</v>
      </c>
      <c r="G192" s="43">
        <v>20</v>
      </c>
      <c r="H192" s="1">
        <v>530</v>
      </c>
      <c r="I192" s="1">
        <v>-30</v>
      </c>
      <c r="J192" s="1">
        <v>8</v>
      </c>
      <c r="K192" s="1" t="s">
        <v>64</v>
      </c>
    </row>
    <row r="193" spans="1:11" hidden="1">
      <c r="A193" s="5" t="s">
        <v>95</v>
      </c>
      <c r="B193" s="49" t="s">
        <v>101</v>
      </c>
      <c r="C193" s="1">
        <v>650</v>
      </c>
      <c r="D193" s="1">
        <v>1000</v>
      </c>
      <c r="E193" s="51">
        <f t="shared" si="3"/>
        <v>33.333333333333336</v>
      </c>
      <c r="F193" s="1">
        <v>150</v>
      </c>
      <c r="G193" s="43">
        <v>30</v>
      </c>
      <c r="H193" s="1">
        <v>530</v>
      </c>
      <c r="I193" s="1">
        <v>-30</v>
      </c>
      <c r="J193" s="1">
        <v>8</v>
      </c>
      <c r="K193" s="1" t="s">
        <v>64</v>
      </c>
    </row>
    <row r="194" spans="1:11" hidden="1">
      <c r="A194" s="5" t="s">
        <v>95</v>
      </c>
      <c r="B194" s="49" t="s">
        <v>101</v>
      </c>
      <c r="C194" s="1">
        <v>650</v>
      </c>
      <c r="D194" s="1">
        <v>1000</v>
      </c>
      <c r="E194" s="51">
        <f t="shared" si="3"/>
        <v>50</v>
      </c>
      <c r="F194" s="1">
        <v>200</v>
      </c>
      <c r="G194" s="43">
        <v>20</v>
      </c>
      <c r="H194" s="1">
        <v>130</v>
      </c>
      <c r="I194" s="1">
        <v>-30</v>
      </c>
      <c r="J194" s="1">
        <v>8</v>
      </c>
      <c r="K194" s="1" t="s">
        <v>64</v>
      </c>
    </row>
    <row r="195" spans="1:11" hidden="1">
      <c r="A195" s="5" t="s">
        <v>95</v>
      </c>
      <c r="B195" s="49" t="s">
        <v>102</v>
      </c>
      <c r="C195" s="1">
        <v>1000</v>
      </c>
      <c r="D195" s="1">
        <v>1600</v>
      </c>
      <c r="E195" s="51">
        <f t="shared" si="3"/>
        <v>80</v>
      </c>
      <c r="F195" s="1">
        <v>150</v>
      </c>
      <c r="G195" s="43">
        <v>20</v>
      </c>
      <c r="H195" s="1">
        <v>1110</v>
      </c>
      <c r="I195" s="1">
        <v>-30</v>
      </c>
      <c r="J195" s="1">
        <v>8</v>
      </c>
      <c r="K195" s="1" t="s">
        <v>64</v>
      </c>
    </row>
    <row r="196" spans="1:11" hidden="1">
      <c r="A196" s="5" t="s">
        <v>95</v>
      </c>
      <c r="B196" s="49" t="s">
        <v>102</v>
      </c>
      <c r="C196" s="1">
        <v>1000</v>
      </c>
      <c r="D196" s="1">
        <v>1600</v>
      </c>
      <c r="E196" s="51">
        <f t="shared" si="3"/>
        <v>53.333333333333336</v>
      </c>
      <c r="F196" s="1">
        <v>150</v>
      </c>
      <c r="G196" s="43">
        <v>30</v>
      </c>
      <c r="H196" s="1">
        <v>1110</v>
      </c>
      <c r="I196" s="1">
        <v>-30</v>
      </c>
      <c r="J196" s="1">
        <v>8</v>
      </c>
      <c r="K196" s="1" t="s">
        <v>64</v>
      </c>
    </row>
    <row r="197" spans="1:11" hidden="1">
      <c r="A197" s="5" t="s">
        <v>95</v>
      </c>
      <c r="B197" s="49" t="s">
        <v>102</v>
      </c>
      <c r="C197" s="1">
        <v>1000</v>
      </c>
      <c r="D197" s="1">
        <v>1600</v>
      </c>
      <c r="E197" s="51">
        <f t="shared" si="3"/>
        <v>80</v>
      </c>
      <c r="F197" s="1">
        <v>200</v>
      </c>
      <c r="G197" s="43">
        <v>20</v>
      </c>
      <c r="H197" s="1">
        <v>320</v>
      </c>
      <c r="I197" s="1">
        <v>-30</v>
      </c>
      <c r="J197" s="1">
        <v>8</v>
      </c>
      <c r="K197" s="1" t="s">
        <v>64</v>
      </c>
    </row>
    <row r="198" spans="1:11" hidden="1">
      <c r="A198" s="5" t="s">
        <v>95</v>
      </c>
      <c r="B198" s="49" t="s">
        <v>102</v>
      </c>
      <c r="C198" s="1">
        <v>1000</v>
      </c>
      <c r="D198" s="1">
        <v>1600</v>
      </c>
      <c r="E198" s="51">
        <f t="shared" si="3"/>
        <v>53.333333333333336</v>
      </c>
      <c r="F198" s="1">
        <v>200</v>
      </c>
      <c r="G198" s="43">
        <v>30</v>
      </c>
      <c r="H198" s="1">
        <v>320</v>
      </c>
      <c r="I198" s="1">
        <v>-30</v>
      </c>
      <c r="J198" s="1">
        <v>8</v>
      </c>
      <c r="K198" s="1" t="s">
        <v>64</v>
      </c>
    </row>
    <row r="199" spans="1:11" hidden="1">
      <c r="A199" s="5" t="s">
        <v>95</v>
      </c>
      <c r="B199" s="49" t="s">
        <v>102</v>
      </c>
      <c r="C199" s="1">
        <v>1000</v>
      </c>
      <c r="D199" s="1">
        <v>1600</v>
      </c>
      <c r="E199" s="51">
        <f t="shared" si="3"/>
        <v>80</v>
      </c>
      <c r="F199" s="1">
        <v>250</v>
      </c>
      <c r="G199" s="43">
        <v>20</v>
      </c>
      <c r="H199" s="1">
        <v>170</v>
      </c>
      <c r="I199" s="1">
        <v>-30</v>
      </c>
      <c r="J199" s="1">
        <v>8</v>
      </c>
      <c r="K199" s="1" t="s">
        <v>64</v>
      </c>
    </row>
    <row r="200" spans="1:11" hidden="1">
      <c r="A200" s="5" t="s">
        <v>95</v>
      </c>
      <c r="B200" s="49" t="s">
        <v>103</v>
      </c>
      <c r="C200" s="1">
        <v>1600</v>
      </c>
      <c r="D200" s="1">
        <v>2500</v>
      </c>
      <c r="E200" s="51">
        <f t="shared" si="3"/>
        <v>125</v>
      </c>
      <c r="F200" s="1">
        <v>200</v>
      </c>
      <c r="G200" s="43">
        <v>20</v>
      </c>
      <c r="H200" s="1">
        <v>700</v>
      </c>
      <c r="I200" s="1">
        <v>-30</v>
      </c>
      <c r="J200" s="1">
        <v>8</v>
      </c>
      <c r="K200" s="1" t="s">
        <v>64</v>
      </c>
    </row>
    <row r="201" spans="1:11" hidden="1">
      <c r="A201" s="5" t="s">
        <v>95</v>
      </c>
      <c r="B201" s="49" t="s">
        <v>103</v>
      </c>
      <c r="C201" s="1">
        <v>1600</v>
      </c>
      <c r="D201" s="1">
        <v>2500</v>
      </c>
      <c r="E201" s="51">
        <f t="shared" si="3"/>
        <v>83.333333333333329</v>
      </c>
      <c r="F201" s="1">
        <v>200</v>
      </c>
      <c r="G201" s="43">
        <v>30</v>
      </c>
      <c r="H201" s="1">
        <v>700</v>
      </c>
      <c r="I201" s="1">
        <v>-30</v>
      </c>
      <c r="J201" s="1">
        <v>8</v>
      </c>
      <c r="K201" s="1" t="s">
        <v>64</v>
      </c>
    </row>
    <row r="202" spans="1:11" hidden="1">
      <c r="A202" s="5" t="s">
        <v>95</v>
      </c>
      <c r="B202" s="49" t="s">
        <v>103</v>
      </c>
      <c r="C202" s="1">
        <v>1600</v>
      </c>
      <c r="D202" s="1">
        <v>2500</v>
      </c>
      <c r="E202" s="51">
        <f>D202/G202</f>
        <v>125</v>
      </c>
      <c r="F202" s="1">
        <v>250</v>
      </c>
      <c r="G202" s="43">
        <v>20</v>
      </c>
      <c r="H202" s="1">
        <v>400</v>
      </c>
      <c r="I202" s="1">
        <v>-30</v>
      </c>
      <c r="J202" s="1">
        <v>8</v>
      </c>
      <c r="K202" s="1" t="s">
        <v>64</v>
      </c>
    </row>
    <row r="203" spans="1:11" hidden="1">
      <c r="A203" s="5" t="s">
        <v>95</v>
      </c>
      <c r="B203" s="49" t="s">
        <v>103</v>
      </c>
      <c r="C203" s="1">
        <v>1600</v>
      </c>
      <c r="D203" s="1">
        <v>2500</v>
      </c>
      <c r="E203" s="51">
        <f t="shared" si="3"/>
        <v>83.333333333333329</v>
      </c>
      <c r="F203" s="1">
        <v>250</v>
      </c>
      <c r="G203" s="43">
        <v>30</v>
      </c>
      <c r="H203" s="1">
        <v>400</v>
      </c>
      <c r="I203" s="1">
        <v>-30</v>
      </c>
      <c r="J203" s="1">
        <v>8</v>
      </c>
      <c r="K203" s="1" t="s">
        <v>64</v>
      </c>
    </row>
    <row r="204" spans="1:11" hidden="1">
      <c r="A204" s="5" t="s">
        <v>95</v>
      </c>
      <c r="B204" s="49" t="s">
        <v>103</v>
      </c>
      <c r="C204" s="1">
        <v>1600</v>
      </c>
      <c r="D204" s="1">
        <v>2500</v>
      </c>
      <c r="E204" s="51">
        <f t="shared" si="3"/>
        <v>125</v>
      </c>
      <c r="F204" s="1">
        <v>300</v>
      </c>
      <c r="G204" s="43">
        <v>20</v>
      </c>
      <c r="H204" s="1">
        <v>160</v>
      </c>
      <c r="I204" s="1">
        <v>-30</v>
      </c>
      <c r="J204" s="1">
        <v>8</v>
      </c>
      <c r="K204" s="1" t="s">
        <v>64</v>
      </c>
    </row>
    <row r="205" spans="1:11" hidden="1">
      <c r="A205" s="5" t="s">
        <v>95</v>
      </c>
      <c r="B205" s="49" t="s">
        <v>104</v>
      </c>
      <c r="C205" s="1">
        <v>2500</v>
      </c>
      <c r="D205" s="1">
        <v>4000</v>
      </c>
      <c r="E205" s="51">
        <f t="shared" si="3"/>
        <v>200</v>
      </c>
      <c r="F205" s="1">
        <v>250</v>
      </c>
      <c r="G205" s="43">
        <v>20</v>
      </c>
      <c r="H205" s="1">
        <v>890</v>
      </c>
      <c r="I205" s="1">
        <v>-30</v>
      </c>
      <c r="J205" s="1">
        <v>8</v>
      </c>
      <c r="K205" s="1" t="s">
        <v>64</v>
      </c>
    </row>
    <row r="206" spans="1:11" hidden="1">
      <c r="A206" s="5" t="s">
        <v>95</v>
      </c>
      <c r="B206" s="49" t="s">
        <v>104</v>
      </c>
      <c r="C206" s="1">
        <v>2500</v>
      </c>
      <c r="D206" s="1">
        <v>4000</v>
      </c>
      <c r="E206" s="51">
        <f t="shared" si="3"/>
        <v>133.33333333333334</v>
      </c>
      <c r="F206" s="1">
        <v>250</v>
      </c>
      <c r="G206" s="43">
        <v>30</v>
      </c>
      <c r="H206" s="1">
        <v>890</v>
      </c>
      <c r="I206" s="1">
        <v>-30</v>
      </c>
      <c r="J206" s="1">
        <v>8</v>
      </c>
      <c r="K206" s="1" t="s">
        <v>64</v>
      </c>
    </row>
    <row r="207" spans="1:11" hidden="1">
      <c r="A207" s="5" t="s">
        <v>95</v>
      </c>
      <c r="B207" s="49" t="s">
        <v>104</v>
      </c>
      <c r="C207" s="1">
        <v>2500</v>
      </c>
      <c r="D207" s="1">
        <v>4000</v>
      </c>
      <c r="E207" s="51">
        <f t="shared" si="3"/>
        <v>200</v>
      </c>
      <c r="F207" s="1">
        <v>300</v>
      </c>
      <c r="G207" s="43">
        <v>20</v>
      </c>
      <c r="H207" s="1">
        <v>400</v>
      </c>
      <c r="I207" s="1">
        <v>-30</v>
      </c>
      <c r="J207" s="1">
        <v>8</v>
      </c>
      <c r="K207" s="1" t="s">
        <v>64</v>
      </c>
    </row>
    <row r="208" spans="1:11" hidden="1">
      <c r="A208" s="5" t="s">
        <v>95</v>
      </c>
      <c r="B208" s="49" t="s">
        <v>104</v>
      </c>
      <c r="C208" s="1">
        <v>2500</v>
      </c>
      <c r="D208" s="1">
        <v>4000</v>
      </c>
      <c r="E208" s="51">
        <f t="shared" si="3"/>
        <v>133.33333333333334</v>
      </c>
      <c r="F208" s="1">
        <v>300</v>
      </c>
      <c r="G208" s="43">
        <v>30</v>
      </c>
      <c r="H208" s="1">
        <v>400</v>
      </c>
      <c r="I208" s="1">
        <v>-30</v>
      </c>
      <c r="J208" s="1">
        <v>8</v>
      </c>
      <c r="K208" s="1" t="s">
        <v>64</v>
      </c>
    </row>
    <row r="209" spans="1:11" hidden="1">
      <c r="A209" s="5" t="s">
        <v>95</v>
      </c>
      <c r="B209" s="49" t="s">
        <v>104</v>
      </c>
      <c r="C209" s="1">
        <v>2500</v>
      </c>
      <c r="D209" s="1">
        <v>4000</v>
      </c>
      <c r="E209" s="51">
        <f t="shared" si="3"/>
        <v>200</v>
      </c>
      <c r="F209" s="1">
        <v>400</v>
      </c>
      <c r="G209" s="43">
        <v>20</v>
      </c>
      <c r="H209" s="1">
        <v>150</v>
      </c>
      <c r="I209" s="1">
        <v>-30</v>
      </c>
      <c r="J209" s="1">
        <v>8</v>
      </c>
      <c r="K209" s="1" t="s">
        <v>64</v>
      </c>
    </row>
    <row r="210" spans="1:11" hidden="1">
      <c r="A210" s="5" t="s">
        <v>95</v>
      </c>
      <c r="B210" s="49" t="s">
        <v>105</v>
      </c>
      <c r="C210" s="1">
        <v>4000</v>
      </c>
      <c r="D210" s="1">
        <v>6500</v>
      </c>
      <c r="E210" s="51">
        <f t="shared" si="3"/>
        <v>325</v>
      </c>
      <c r="F210" s="1">
        <v>300</v>
      </c>
      <c r="G210" s="43">
        <v>20</v>
      </c>
      <c r="H210" s="1">
        <v>770</v>
      </c>
      <c r="I210" s="1">
        <v>-30</v>
      </c>
      <c r="J210" s="1">
        <v>8</v>
      </c>
      <c r="K210" s="1" t="s">
        <v>64</v>
      </c>
    </row>
    <row r="211" spans="1:11" hidden="1">
      <c r="A211" s="5" t="s">
        <v>95</v>
      </c>
      <c r="B211" s="49" t="s">
        <v>105</v>
      </c>
      <c r="C211" s="1">
        <v>4000</v>
      </c>
      <c r="D211" s="1">
        <v>6500</v>
      </c>
      <c r="E211" s="51">
        <f t="shared" si="3"/>
        <v>216.66666666666666</v>
      </c>
      <c r="F211" s="1">
        <v>300</v>
      </c>
      <c r="G211" s="43">
        <v>30</v>
      </c>
      <c r="H211" s="1">
        <v>770</v>
      </c>
      <c r="I211" s="1">
        <v>-30</v>
      </c>
      <c r="J211" s="1">
        <v>8</v>
      </c>
      <c r="K211" s="1" t="s">
        <v>64</v>
      </c>
    </row>
    <row r="212" spans="1:11" hidden="1">
      <c r="A212" s="5" t="s">
        <v>95</v>
      </c>
      <c r="B212" s="49" t="s">
        <v>105</v>
      </c>
      <c r="C212" s="1">
        <v>4000</v>
      </c>
      <c r="D212" s="1">
        <v>6500</v>
      </c>
      <c r="E212" s="51">
        <f t="shared" si="3"/>
        <v>325</v>
      </c>
      <c r="F212" s="1">
        <v>400</v>
      </c>
      <c r="G212" s="43">
        <v>20</v>
      </c>
      <c r="H212" s="1">
        <v>360</v>
      </c>
      <c r="I212" s="1">
        <v>-30</v>
      </c>
      <c r="J212" s="1">
        <v>8</v>
      </c>
      <c r="K212" s="1" t="s">
        <v>64</v>
      </c>
    </row>
    <row r="213" spans="1:11" hidden="1">
      <c r="A213" s="5" t="s">
        <v>95</v>
      </c>
      <c r="B213" s="49" t="s">
        <v>105</v>
      </c>
      <c r="C213" s="1">
        <v>4000</v>
      </c>
      <c r="D213" s="1">
        <v>6500</v>
      </c>
      <c r="E213" s="51">
        <f>D213/G213</f>
        <v>216.66666666666666</v>
      </c>
      <c r="F213" s="1">
        <v>400</v>
      </c>
      <c r="G213" s="43">
        <v>30</v>
      </c>
      <c r="H213" s="1">
        <v>360</v>
      </c>
      <c r="I213" s="1">
        <v>-30</v>
      </c>
      <c r="J213" s="1">
        <v>8</v>
      </c>
      <c r="K213" s="1" t="s">
        <v>64</v>
      </c>
    </row>
    <row r="214" spans="1:11" hidden="1">
      <c r="A214" s="5" t="s">
        <v>95</v>
      </c>
      <c r="B214" s="49" t="s">
        <v>105</v>
      </c>
      <c r="C214" s="1">
        <v>4000</v>
      </c>
      <c r="D214" s="1">
        <v>6500</v>
      </c>
      <c r="E214" s="51">
        <f t="shared" si="3"/>
        <v>325</v>
      </c>
      <c r="F214" s="1">
        <v>500</v>
      </c>
      <c r="G214" s="43">
        <v>20</v>
      </c>
      <c r="H214" s="1">
        <v>360</v>
      </c>
      <c r="I214" s="1">
        <v>-30</v>
      </c>
      <c r="J214" s="1">
        <v>8</v>
      </c>
      <c r="K214" s="1" t="s">
        <v>64</v>
      </c>
    </row>
    <row r="215" spans="1:11" hidden="1">
      <c r="A215" s="5" t="s">
        <v>95</v>
      </c>
      <c r="B215" s="49" t="s">
        <v>105</v>
      </c>
      <c r="C215" s="1">
        <v>4000</v>
      </c>
      <c r="D215" s="1">
        <v>6500</v>
      </c>
      <c r="E215" s="51">
        <f t="shared" si="3"/>
        <v>216.66666666666666</v>
      </c>
      <c r="F215" s="1">
        <v>500</v>
      </c>
      <c r="G215" s="43">
        <v>30</v>
      </c>
      <c r="H215" s="1">
        <v>360</v>
      </c>
      <c r="I215" s="1">
        <v>-30</v>
      </c>
      <c r="J215" s="1">
        <v>8</v>
      </c>
      <c r="K215" s="1" t="s">
        <v>64</v>
      </c>
    </row>
    <row r="216" spans="1:11" hidden="1">
      <c r="A216" s="5" t="s">
        <v>95</v>
      </c>
      <c r="B216" s="49" t="s">
        <v>106</v>
      </c>
      <c r="C216" s="1">
        <v>6500</v>
      </c>
      <c r="D216" s="1">
        <v>10000</v>
      </c>
      <c r="E216" s="51">
        <f t="shared" si="3"/>
        <v>500</v>
      </c>
      <c r="F216" s="1">
        <v>400</v>
      </c>
      <c r="G216" s="43">
        <v>20</v>
      </c>
      <c r="H216" s="1">
        <v>770</v>
      </c>
      <c r="I216" s="1">
        <v>-30</v>
      </c>
      <c r="J216" s="1">
        <v>8</v>
      </c>
      <c r="K216" s="1" t="s">
        <v>64</v>
      </c>
    </row>
    <row r="217" spans="1:11" hidden="1">
      <c r="A217" s="5" t="s">
        <v>95</v>
      </c>
      <c r="B217" s="49" t="s">
        <v>106</v>
      </c>
      <c r="C217" s="1">
        <v>6500</v>
      </c>
      <c r="D217" s="1">
        <v>10000</v>
      </c>
      <c r="E217" s="51">
        <f t="shared" si="3"/>
        <v>333.33333333333331</v>
      </c>
      <c r="F217" s="1">
        <v>400</v>
      </c>
      <c r="G217" s="43">
        <v>30</v>
      </c>
      <c r="H217" s="1">
        <v>770</v>
      </c>
      <c r="I217" s="1">
        <v>-30</v>
      </c>
      <c r="J217" s="1">
        <v>8</v>
      </c>
      <c r="K217" s="1" t="s">
        <v>64</v>
      </c>
    </row>
    <row r="218" spans="1:11" hidden="1">
      <c r="A218" s="5" t="s">
        <v>95</v>
      </c>
      <c r="B218" s="49" t="s">
        <v>106</v>
      </c>
      <c r="C218" s="1">
        <v>6500</v>
      </c>
      <c r="D218" s="1">
        <v>10000</v>
      </c>
      <c r="E218" s="51">
        <f t="shared" si="3"/>
        <v>500</v>
      </c>
      <c r="F218" s="1">
        <v>500</v>
      </c>
      <c r="G218" s="43">
        <v>20</v>
      </c>
      <c r="H218" s="1">
        <v>770</v>
      </c>
      <c r="I218" s="1">
        <v>-30</v>
      </c>
      <c r="J218" s="1">
        <v>8</v>
      </c>
      <c r="K218" s="1" t="s">
        <v>64</v>
      </c>
    </row>
    <row r="219" spans="1:11" hidden="1">
      <c r="A219" s="5" t="s">
        <v>95</v>
      </c>
      <c r="B219" s="49" t="s">
        <v>106</v>
      </c>
      <c r="C219" s="1">
        <v>6500</v>
      </c>
      <c r="D219" s="1">
        <v>10000</v>
      </c>
      <c r="E219" s="51">
        <f t="shared" si="3"/>
        <v>333.33333333333331</v>
      </c>
      <c r="F219" s="1">
        <v>500</v>
      </c>
      <c r="G219" s="43">
        <v>30</v>
      </c>
      <c r="H219" s="1">
        <v>770</v>
      </c>
      <c r="I219" s="1">
        <v>-30</v>
      </c>
      <c r="J219" s="1">
        <v>8</v>
      </c>
      <c r="K219" s="1" t="s">
        <v>64</v>
      </c>
    </row>
    <row r="220" spans="1:11" hidden="1">
      <c r="A220" s="5" t="s">
        <v>95</v>
      </c>
      <c r="B220" s="49" t="s">
        <v>108</v>
      </c>
      <c r="C220" s="1">
        <v>16</v>
      </c>
      <c r="D220" s="1">
        <v>25</v>
      </c>
      <c r="E220" s="51">
        <f t="shared" si="3"/>
        <v>1.25</v>
      </c>
      <c r="F220" s="1">
        <v>40</v>
      </c>
      <c r="G220" s="43">
        <v>20</v>
      </c>
      <c r="H220" s="1">
        <v>72</v>
      </c>
      <c r="I220" s="1">
        <v>-30</v>
      </c>
      <c r="J220" s="1">
        <v>5</v>
      </c>
    </row>
    <row r="221" spans="1:11" hidden="1">
      <c r="A221" s="5" t="s">
        <v>95</v>
      </c>
      <c r="B221" s="49" t="s">
        <v>108</v>
      </c>
      <c r="C221" s="1">
        <v>16</v>
      </c>
      <c r="D221" s="1">
        <v>25</v>
      </c>
      <c r="E221" s="51">
        <f t="shared" si="3"/>
        <v>0.83333333333333337</v>
      </c>
      <c r="F221" s="1">
        <v>40</v>
      </c>
      <c r="G221" s="43">
        <v>30</v>
      </c>
      <c r="H221" s="1">
        <v>72</v>
      </c>
      <c r="I221" s="1">
        <v>-30</v>
      </c>
      <c r="J221" s="1">
        <v>5</v>
      </c>
    </row>
    <row r="222" spans="1:11" hidden="1">
      <c r="A222" s="5" t="s">
        <v>95</v>
      </c>
      <c r="B222" s="49" t="s">
        <v>108</v>
      </c>
      <c r="C222" s="1">
        <v>16</v>
      </c>
      <c r="D222" s="1">
        <v>25</v>
      </c>
      <c r="E222" s="51">
        <f t="shared" si="3"/>
        <v>0.5</v>
      </c>
      <c r="F222" s="1">
        <v>40</v>
      </c>
      <c r="G222" s="43">
        <v>50</v>
      </c>
      <c r="H222" s="1">
        <v>72</v>
      </c>
      <c r="I222" s="1">
        <v>-30</v>
      </c>
      <c r="J222" s="1">
        <v>5</v>
      </c>
    </row>
    <row r="223" spans="1:11" hidden="1">
      <c r="A223" s="5" t="s">
        <v>95</v>
      </c>
      <c r="B223" s="49" t="s">
        <v>107</v>
      </c>
      <c r="C223" s="1">
        <v>25</v>
      </c>
      <c r="D223" s="1">
        <v>40</v>
      </c>
      <c r="E223" s="51">
        <f t="shared" si="3"/>
        <v>2</v>
      </c>
      <c r="F223" s="1">
        <v>40</v>
      </c>
      <c r="G223" s="43">
        <v>20</v>
      </c>
      <c r="H223" s="1">
        <v>110</v>
      </c>
      <c r="I223" s="1">
        <v>-30</v>
      </c>
      <c r="J223" s="1">
        <v>5</v>
      </c>
    </row>
    <row r="224" spans="1:11" hidden="1">
      <c r="A224" s="5" t="s">
        <v>95</v>
      </c>
      <c r="B224" s="49" t="s">
        <v>107</v>
      </c>
      <c r="C224" s="1">
        <v>25</v>
      </c>
      <c r="D224" s="1">
        <v>40</v>
      </c>
      <c r="E224" s="51">
        <f t="shared" si="3"/>
        <v>1.3333333333333333</v>
      </c>
      <c r="F224" s="1">
        <v>40</v>
      </c>
      <c r="G224" s="43">
        <v>30</v>
      </c>
      <c r="H224" s="1">
        <v>110</v>
      </c>
      <c r="I224" s="1">
        <v>-30</v>
      </c>
      <c r="J224" s="1">
        <v>5</v>
      </c>
    </row>
    <row r="225" spans="1:10" hidden="1">
      <c r="A225" s="5" t="s">
        <v>95</v>
      </c>
      <c r="B225" s="49" t="s">
        <v>107</v>
      </c>
      <c r="C225" s="1">
        <v>25</v>
      </c>
      <c r="D225" s="1">
        <v>40</v>
      </c>
      <c r="E225" s="51">
        <f t="shared" si="3"/>
        <v>0.8</v>
      </c>
      <c r="F225" s="1">
        <v>40</v>
      </c>
      <c r="G225" s="43">
        <v>50</v>
      </c>
      <c r="H225" s="1">
        <v>110</v>
      </c>
      <c r="I225" s="1">
        <v>-30</v>
      </c>
      <c r="J225" s="1">
        <v>5</v>
      </c>
    </row>
    <row r="226" spans="1:10" hidden="1">
      <c r="A226" s="5" t="s">
        <v>95</v>
      </c>
      <c r="B226" s="49" t="s">
        <v>107</v>
      </c>
      <c r="C226" s="1">
        <v>25</v>
      </c>
      <c r="D226" s="1">
        <v>40</v>
      </c>
      <c r="E226" s="51">
        <f t="shared" si="3"/>
        <v>2</v>
      </c>
      <c r="F226" s="1">
        <v>50</v>
      </c>
      <c r="G226" s="43">
        <v>20</v>
      </c>
      <c r="H226" s="1">
        <v>30</v>
      </c>
      <c r="I226" s="1">
        <v>-30</v>
      </c>
      <c r="J226" s="1">
        <v>5</v>
      </c>
    </row>
    <row r="227" spans="1:10" hidden="1">
      <c r="A227" s="5" t="s">
        <v>95</v>
      </c>
      <c r="B227" s="49" t="s">
        <v>107</v>
      </c>
      <c r="C227" s="1">
        <v>25</v>
      </c>
      <c r="D227" s="1">
        <v>40</v>
      </c>
      <c r="E227" s="51">
        <f t="shared" si="3"/>
        <v>1.3333333333333333</v>
      </c>
      <c r="F227" s="1">
        <v>50</v>
      </c>
      <c r="G227" s="43">
        <v>30</v>
      </c>
      <c r="H227" s="1">
        <v>30</v>
      </c>
      <c r="I227" s="1">
        <v>-30</v>
      </c>
      <c r="J227" s="1">
        <v>5</v>
      </c>
    </row>
    <row r="228" spans="1:10" hidden="1">
      <c r="A228" s="5" t="s">
        <v>95</v>
      </c>
      <c r="B228" s="49" t="s">
        <v>107</v>
      </c>
      <c r="C228" s="1">
        <v>25</v>
      </c>
      <c r="D228" s="1">
        <v>40</v>
      </c>
      <c r="E228" s="51">
        <f t="shared" si="3"/>
        <v>0.8</v>
      </c>
      <c r="F228" s="1">
        <v>50</v>
      </c>
      <c r="G228" s="43">
        <v>50</v>
      </c>
      <c r="H228" s="1">
        <v>30</v>
      </c>
      <c r="I228" s="1">
        <v>-30</v>
      </c>
      <c r="J228" s="1">
        <v>5</v>
      </c>
    </row>
    <row r="229" spans="1:10" hidden="1">
      <c r="A229" s="5" t="s">
        <v>95</v>
      </c>
      <c r="B229" s="49" t="s">
        <v>107</v>
      </c>
      <c r="C229" s="1">
        <v>25</v>
      </c>
      <c r="D229" s="1">
        <v>40</v>
      </c>
      <c r="E229" s="51">
        <f t="shared" si="3"/>
        <v>0.4</v>
      </c>
      <c r="F229" s="1">
        <v>50</v>
      </c>
      <c r="G229" s="43">
        <v>100</v>
      </c>
      <c r="H229" s="1">
        <v>30</v>
      </c>
      <c r="I229" s="1">
        <v>-30</v>
      </c>
      <c r="J229" s="1">
        <v>5</v>
      </c>
    </row>
    <row r="230" spans="1:10" hidden="1">
      <c r="A230" s="5" t="s">
        <v>95</v>
      </c>
      <c r="B230" s="49" t="s">
        <v>109</v>
      </c>
      <c r="C230" s="1">
        <v>40</v>
      </c>
      <c r="D230" s="1">
        <v>65</v>
      </c>
      <c r="E230" s="51">
        <f t="shared" si="3"/>
        <v>3.25</v>
      </c>
      <c r="F230" s="1">
        <v>40</v>
      </c>
      <c r="G230" s="43">
        <v>20</v>
      </c>
      <c r="H230" s="1">
        <v>250</v>
      </c>
      <c r="I230" s="1">
        <v>-30</v>
      </c>
      <c r="J230" s="1">
        <v>5</v>
      </c>
    </row>
    <row r="231" spans="1:10" hidden="1">
      <c r="A231" s="5" t="s">
        <v>95</v>
      </c>
      <c r="B231" s="49" t="s">
        <v>109</v>
      </c>
      <c r="C231" s="1">
        <v>40</v>
      </c>
      <c r="D231" s="1">
        <v>65</v>
      </c>
      <c r="E231" s="51">
        <f t="shared" si="3"/>
        <v>2.1666666666666665</v>
      </c>
      <c r="F231" s="1">
        <v>40</v>
      </c>
      <c r="G231" s="43">
        <v>30</v>
      </c>
      <c r="H231" s="1">
        <v>250</v>
      </c>
      <c r="I231" s="1">
        <v>-30</v>
      </c>
      <c r="J231" s="1">
        <v>5</v>
      </c>
    </row>
    <row r="232" spans="1:10" hidden="1">
      <c r="A232" s="5" t="s">
        <v>95</v>
      </c>
      <c r="B232" s="49" t="s">
        <v>109</v>
      </c>
      <c r="C232" s="1">
        <v>40</v>
      </c>
      <c r="D232" s="1">
        <v>65</v>
      </c>
      <c r="E232" s="51">
        <f t="shared" si="3"/>
        <v>1.3</v>
      </c>
      <c r="F232" s="1">
        <v>40</v>
      </c>
      <c r="G232" s="43">
        <v>50</v>
      </c>
      <c r="H232" s="1">
        <v>250</v>
      </c>
      <c r="I232" s="1">
        <v>-30</v>
      </c>
      <c r="J232" s="1">
        <v>5</v>
      </c>
    </row>
    <row r="233" spans="1:10" hidden="1">
      <c r="A233" s="5" t="s">
        <v>95</v>
      </c>
      <c r="B233" s="49" t="s">
        <v>109</v>
      </c>
      <c r="C233" s="1">
        <v>40</v>
      </c>
      <c r="D233" s="1">
        <v>65</v>
      </c>
      <c r="E233" s="51">
        <f t="shared" si="3"/>
        <v>3.25</v>
      </c>
      <c r="F233" s="1">
        <v>50</v>
      </c>
      <c r="G233" s="43">
        <v>20</v>
      </c>
      <c r="H233" s="1">
        <v>82</v>
      </c>
      <c r="I233" s="1">
        <v>-30</v>
      </c>
      <c r="J233" s="1">
        <v>5</v>
      </c>
    </row>
    <row r="234" spans="1:10" hidden="1">
      <c r="A234" s="5" t="s">
        <v>95</v>
      </c>
      <c r="B234" s="49" t="s">
        <v>109</v>
      </c>
      <c r="C234" s="1">
        <v>40</v>
      </c>
      <c r="D234" s="1">
        <v>65</v>
      </c>
      <c r="E234" s="51">
        <f t="shared" si="3"/>
        <v>2.1666666666666665</v>
      </c>
      <c r="F234" s="1">
        <v>50</v>
      </c>
      <c r="G234" s="43">
        <v>30</v>
      </c>
      <c r="H234" s="1">
        <v>82</v>
      </c>
      <c r="I234" s="1">
        <v>-30</v>
      </c>
      <c r="J234" s="1">
        <v>5</v>
      </c>
    </row>
    <row r="235" spans="1:10" hidden="1">
      <c r="A235" s="5" t="s">
        <v>95</v>
      </c>
      <c r="B235" s="49" t="s">
        <v>109</v>
      </c>
      <c r="C235" s="1">
        <v>40</v>
      </c>
      <c r="D235" s="1">
        <v>65</v>
      </c>
      <c r="E235" s="51">
        <f t="shared" si="3"/>
        <v>1.3</v>
      </c>
      <c r="F235" s="1">
        <v>50</v>
      </c>
      <c r="G235" s="43">
        <v>50</v>
      </c>
      <c r="H235" s="1">
        <v>82</v>
      </c>
      <c r="I235" s="1">
        <v>-30</v>
      </c>
      <c r="J235" s="1">
        <v>5</v>
      </c>
    </row>
    <row r="236" spans="1:10" hidden="1">
      <c r="A236" s="5" t="s">
        <v>95</v>
      </c>
      <c r="B236" s="49" t="s">
        <v>109</v>
      </c>
      <c r="C236" s="1">
        <v>40</v>
      </c>
      <c r="D236" s="1">
        <v>65</v>
      </c>
      <c r="E236" s="51">
        <f t="shared" si="3"/>
        <v>0.65</v>
      </c>
      <c r="F236" s="1">
        <v>50</v>
      </c>
      <c r="G236" s="43">
        <v>100</v>
      </c>
      <c r="H236" s="1">
        <v>82</v>
      </c>
      <c r="I236" s="1">
        <v>-30</v>
      </c>
      <c r="J236" s="1">
        <v>5</v>
      </c>
    </row>
    <row r="237" spans="1:10" hidden="1">
      <c r="A237" s="5" t="s">
        <v>95</v>
      </c>
      <c r="B237" s="49" t="s">
        <v>109</v>
      </c>
      <c r="C237" s="1">
        <v>40</v>
      </c>
      <c r="D237" s="1">
        <v>65</v>
      </c>
      <c r="E237" s="51">
        <f t="shared" si="3"/>
        <v>0.40625</v>
      </c>
      <c r="F237" s="1">
        <v>50</v>
      </c>
      <c r="G237" s="43">
        <v>160</v>
      </c>
      <c r="H237" s="1">
        <v>82</v>
      </c>
      <c r="I237" s="1">
        <v>-30</v>
      </c>
      <c r="J237" s="1">
        <v>5</v>
      </c>
    </row>
    <row r="238" spans="1:10" hidden="1">
      <c r="A238" s="5" t="s">
        <v>95</v>
      </c>
      <c r="B238" s="49" t="s">
        <v>110</v>
      </c>
      <c r="C238" s="1">
        <v>65</v>
      </c>
      <c r="D238" s="1">
        <v>100</v>
      </c>
      <c r="E238" s="51">
        <f t="shared" si="3"/>
        <v>5</v>
      </c>
      <c r="F238" s="1">
        <v>50</v>
      </c>
      <c r="G238" s="43">
        <v>20</v>
      </c>
      <c r="H238" s="1">
        <v>194</v>
      </c>
      <c r="I238" s="1">
        <v>-30</v>
      </c>
      <c r="J238" s="1">
        <v>5</v>
      </c>
    </row>
    <row r="239" spans="1:10" hidden="1">
      <c r="A239" s="5" t="s">
        <v>95</v>
      </c>
      <c r="B239" s="49" t="s">
        <v>110</v>
      </c>
      <c r="C239" s="1">
        <v>65</v>
      </c>
      <c r="D239" s="1">
        <v>100</v>
      </c>
      <c r="E239" s="51">
        <f t="shared" si="3"/>
        <v>3.3333333333333335</v>
      </c>
      <c r="F239" s="1">
        <v>50</v>
      </c>
      <c r="G239" s="43">
        <v>30</v>
      </c>
      <c r="H239" s="1">
        <v>194</v>
      </c>
      <c r="I239" s="1">
        <v>-30</v>
      </c>
      <c r="J239" s="1">
        <v>5</v>
      </c>
    </row>
    <row r="240" spans="1:10" hidden="1">
      <c r="A240" s="5" t="s">
        <v>95</v>
      </c>
      <c r="B240" s="49" t="s">
        <v>110</v>
      </c>
      <c r="C240" s="1">
        <v>65</v>
      </c>
      <c r="D240" s="1">
        <v>100</v>
      </c>
      <c r="E240" s="51">
        <f t="shared" si="3"/>
        <v>2</v>
      </c>
      <c r="F240" s="1">
        <v>50</v>
      </c>
      <c r="G240" s="43">
        <v>50</v>
      </c>
      <c r="H240" s="1">
        <v>194</v>
      </c>
      <c r="I240" s="1">
        <v>-30</v>
      </c>
      <c r="J240" s="1">
        <v>5</v>
      </c>
    </row>
    <row r="241" spans="1:10" hidden="1">
      <c r="A241" s="5" t="s">
        <v>95</v>
      </c>
      <c r="B241" s="49" t="s">
        <v>110</v>
      </c>
      <c r="C241" s="1">
        <v>65</v>
      </c>
      <c r="D241" s="1">
        <v>100</v>
      </c>
      <c r="E241" s="51">
        <f t="shared" si="3"/>
        <v>1</v>
      </c>
      <c r="F241" s="1">
        <v>50</v>
      </c>
      <c r="G241" s="43">
        <v>100</v>
      </c>
      <c r="H241" s="1">
        <v>194</v>
      </c>
      <c r="I241" s="1">
        <v>-30</v>
      </c>
      <c r="J241" s="1">
        <v>5</v>
      </c>
    </row>
    <row r="242" spans="1:10" hidden="1">
      <c r="A242" s="5" t="s">
        <v>95</v>
      </c>
      <c r="B242" s="49" t="s">
        <v>110</v>
      </c>
      <c r="C242" s="1">
        <v>65</v>
      </c>
      <c r="D242" s="1">
        <v>100</v>
      </c>
      <c r="E242" s="51">
        <f t="shared" si="3"/>
        <v>0.625</v>
      </c>
      <c r="F242" s="1">
        <v>50</v>
      </c>
      <c r="G242" s="43">
        <v>160</v>
      </c>
      <c r="H242" s="1">
        <v>194</v>
      </c>
      <c r="I242" s="1">
        <v>-30</v>
      </c>
      <c r="J242" s="1">
        <v>5</v>
      </c>
    </row>
    <row r="243" spans="1:10" hidden="1">
      <c r="A243" s="5" t="s">
        <v>95</v>
      </c>
      <c r="B243" s="49" t="s">
        <v>110</v>
      </c>
      <c r="C243" s="1">
        <v>65</v>
      </c>
      <c r="D243" s="1">
        <v>100</v>
      </c>
      <c r="E243" s="51">
        <f t="shared" si="3"/>
        <v>0.5</v>
      </c>
      <c r="F243" s="1">
        <v>50</v>
      </c>
      <c r="G243" s="43">
        <v>200</v>
      </c>
      <c r="H243" s="1">
        <v>194</v>
      </c>
      <c r="I243" s="1">
        <v>-30</v>
      </c>
      <c r="J243" s="1">
        <v>5</v>
      </c>
    </row>
    <row r="244" spans="1:10" hidden="1">
      <c r="A244" s="5" t="s">
        <v>95</v>
      </c>
      <c r="B244" s="49" t="s">
        <v>111</v>
      </c>
      <c r="C244" s="1">
        <v>100</v>
      </c>
      <c r="D244" s="1">
        <v>160</v>
      </c>
      <c r="E244" s="51">
        <f t="shared" si="3"/>
        <v>8</v>
      </c>
      <c r="F244" s="1">
        <v>50</v>
      </c>
      <c r="G244" s="43">
        <v>20</v>
      </c>
      <c r="H244" s="1">
        <v>290</v>
      </c>
      <c r="I244" s="1">
        <v>-30</v>
      </c>
      <c r="J244" s="1">
        <v>5</v>
      </c>
    </row>
    <row r="245" spans="1:10" hidden="1">
      <c r="A245" s="5" t="s">
        <v>95</v>
      </c>
      <c r="B245" s="49" t="s">
        <v>111</v>
      </c>
      <c r="C245" s="1">
        <v>100</v>
      </c>
      <c r="D245" s="1">
        <v>160</v>
      </c>
      <c r="E245" s="51">
        <f t="shared" si="3"/>
        <v>5.333333333333333</v>
      </c>
      <c r="F245" s="1">
        <v>50</v>
      </c>
      <c r="G245" s="43">
        <v>30</v>
      </c>
      <c r="H245" s="1">
        <v>290</v>
      </c>
      <c r="I245" s="1">
        <v>-30</v>
      </c>
      <c r="J245" s="1">
        <v>5</v>
      </c>
    </row>
    <row r="246" spans="1:10" hidden="1">
      <c r="A246" s="5" t="s">
        <v>95</v>
      </c>
      <c r="B246" s="49" t="s">
        <v>111</v>
      </c>
      <c r="C246" s="1">
        <v>100</v>
      </c>
      <c r="D246" s="1">
        <v>160</v>
      </c>
      <c r="E246" s="51">
        <f t="shared" si="3"/>
        <v>3.2</v>
      </c>
      <c r="F246" s="1">
        <v>50</v>
      </c>
      <c r="G246" s="43">
        <v>50</v>
      </c>
      <c r="H246" s="1">
        <v>290</v>
      </c>
      <c r="I246" s="1">
        <v>-30</v>
      </c>
      <c r="J246" s="1">
        <v>5</v>
      </c>
    </row>
    <row r="247" spans="1:10" hidden="1">
      <c r="A247" s="5" t="s">
        <v>95</v>
      </c>
      <c r="B247" s="49" t="s">
        <v>111</v>
      </c>
      <c r="C247" s="1">
        <v>100</v>
      </c>
      <c r="D247" s="1">
        <v>160</v>
      </c>
      <c r="E247" s="51">
        <f t="shared" si="3"/>
        <v>1.6</v>
      </c>
      <c r="F247" s="1">
        <v>50</v>
      </c>
      <c r="G247" s="43">
        <v>100</v>
      </c>
      <c r="H247" s="1">
        <v>290</v>
      </c>
      <c r="I247" s="1">
        <v>-30</v>
      </c>
      <c r="J247" s="1">
        <v>5</v>
      </c>
    </row>
    <row r="248" spans="1:10" hidden="1">
      <c r="A248" s="5" t="s">
        <v>95</v>
      </c>
      <c r="B248" s="49" t="s">
        <v>111</v>
      </c>
      <c r="C248" s="1">
        <v>100</v>
      </c>
      <c r="D248" s="1">
        <v>160</v>
      </c>
      <c r="E248" s="51">
        <f t="shared" si="3"/>
        <v>1</v>
      </c>
      <c r="F248" s="1">
        <v>50</v>
      </c>
      <c r="G248" s="43">
        <v>160</v>
      </c>
      <c r="H248" s="1">
        <v>290</v>
      </c>
      <c r="I248" s="1">
        <v>-30</v>
      </c>
      <c r="J248" s="1">
        <v>5</v>
      </c>
    </row>
    <row r="249" spans="1:10" hidden="1">
      <c r="A249" s="5" t="s">
        <v>95</v>
      </c>
      <c r="B249" s="49" t="s">
        <v>111</v>
      </c>
      <c r="C249" s="1">
        <v>100</v>
      </c>
      <c r="D249" s="1">
        <v>160</v>
      </c>
      <c r="E249" s="51">
        <f t="shared" si="3"/>
        <v>0.8</v>
      </c>
      <c r="F249" s="1">
        <v>50</v>
      </c>
      <c r="G249" s="43">
        <v>200</v>
      </c>
      <c r="H249" s="1">
        <v>290</v>
      </c>
      <c r="I249" s="1">
        <v>-30</v>
      </c>
      <c r="J249" s="1">
        <v>5</v>
      </c>
    </row>
    <row r="250" spans="1:10" hidden="1">
      <c r="A250" s="5" t="s">
        <v>95</v>
      </c>
      <c r="B250" s="49" t="s">
        <v>111</v>
      </c>
      <c r="C250" s="1">
        <v>100</v>
      </c>
      <c r="D250" s="1">
        <v>160</v>
      </c>
      <c r="E250" s="51">
        <f t="shared" ref="E250:E267" si="4">D250/G250</f>
        <v>8</v>
      </c>
      <c r="F250" s="1">
        <v>80</v>
      </c>
      <c r="G250" s="43">
        <v>20</v>
      </c>
      <c r="H250" s="1">
        <v>150</v>
      </c>
      <c r="I250" s="1">
        <v>-30</v>
      </c>
      <c r="J250" s="1">
        <v>5</v>
      </c>
    </row>
    <row r="251" spans="1:10" hidden="1">
      <c r="A251" s="5" t="s">
        <v>95</v>
      </c>
      <c r="B251" s="49" t="s">
        <v>111</v>
      </c>
      <c r="C251" s="1">
        <v>100</v>
      </c>
      <c r="D251" s="1">
        <v>160</v>
      </c>
      <c r="E251" s="51">
        <f t="shared" si="4"/>
        <v>5.333333333333333</v>
      </c>
      <c r="F251" s="1">
        <v>80</v>
      </c>
      <c r="G251" s="43">
        <v>30</v>
      </c>
      <c r="H251" s="1">
        <v>150</v>
      </c>
      <c r="I251" s="1">
        <v>-30</v>
      </c>
      <c r="J251" s="1">
        <v>5</v>
      </c>
    </row>
    <row r="252" spans="1:10" hidden="1">
      <c r="A252" s="5" t="s">
        <v>95</v>
      </c>
      <c r="B252" s="49" t="s">
        <v>111</v>
      </c>
      <c r="C252" s="1">
        <v>100</v>
      </c>
      <c r="D252" s="1">
        <v>160</v>
      </c>
      <c r="E252" s="51">
        <f t="shared" si="4"/>
        <v>3.2</v>
      </c>
      <c r="F252" s="1">
        <v>80</v>
      </c>
      <c r="G252" s="43">
        <v>50</v>
      </c>
      <c r="H252" s="1">
        <v>150</v>
      </c>
      <c r="I252" s="1">
        <v>-30</v>
      </c>
      <c r="J252" s="1">
        <v>5</v>
      </c>
    </row>
    <row r="253" spans="1:10" hidden="1">
      <c r="A253" s="5" t="s">
        <v>95</v>
      </c>
      <c r="B253" s="49" t="s">
        <v>111</v>
      </c>
      <c r="C253" s="1">
        <v>100</v>
      </c>
      <c r="D253" s="1">
        <v>160</v>
      </c>
      <c r="E253" s="51">
        <f t="shared" si="4"/>
        <v>1.6</v>
      </c>
      <c r="F253" s="1">
        <v>80</v>
      </c>
      <c r="G253" s="43">
        <v>100</v>
      </c>
      <c r="H253" s="1">
        <v>150</v>
      </c>
      <c r="I253" s="1">
        <v>-30</v>
      </c>
      <c r="J253" s="1">
        <v>5</v>
      </c>
    </row>
    <row r="254" spans="1:10" hidden="1">
      <c r="A254" s="5" t="s">
        <v>95</v>
      </c>
      <c r="B254" s="49" t="s">
        <v>111</v>
      </c>
      <c r="C254" s="1">
        <v>100</v>
      </c>
      <c r="D254" s="1">
        <v>160</v>
      </c>
      <c r="E254" s="51">
        <f t="shared" si="4"/>
        <v>1</v>
      </c>
      <c r="F254" s="1">
        <v>80</v>
      </c>
      <c r="G254" s="43">
        <v>160</v>
      </c>
      <c r="H254" s="1">
        <v>150</v>
      </c>
      <c r="I254" s="1">
        <v>-30</v>
      </c>
      <c r="J254" s="1">
        <v>5</v>
      </c>
    </row>
    <row r="255" spans="1:10" hidden="1">
      <c r="A255" s="5" t="s">
        <v>95</v>
      </c>
      <c r="B255" s="49" t="s">
        <v>111</v>
      </c>
      <c r="C255" s="1">
        <v>100</v>
      </c>
      <c r="D255" s="1">
        <v>160</v>
      </c>
      <c r="E255" s="51">
        <f t="shared" si="4"/>
        <v>0.8</v>
      </c>
      <c r="F255" s="1">
        <v>80</v>
      </c>
      <c r="G255" s="43">
        <v>200</v>
      </c>
      <c r="H255" s="1">
        <v>150</v>
      </c>
      <c r="I255" s="1">
        <v>-30</v>
      </c>
      <c r="J255" s="1">
        <v>5</v>
      </c>
    </row>
    <row r="256" spans="1:10" hidden="1">
      <c r="A256" s="5" t="s">
        <v>95</v>
      </c>
      <c r="B256" s="49" t="s">
        <v>112</v>
      </c>
      <c r="C256" s="1">
        <v>160</v>
      </c>
      <c r="D256" s="1">
        <v>250</v>
      </c>
      <c r="E256" s="51">
        <f t="shared" si="4"/>
        <v>12.5</v>
      </c>
      <c r="F256" s="1">
        <v>80</v>
      </c>
      <c r="G256" s="43">
        <v>20</v>
      </c>
      <c r="H256" s="1">
        <v>220</v>
      </c>
      <c r="I256" s="1">
        <v>-30</v>
      </c>
      <c r="J256" s="1">
        <v>5</v>
      </c>
    </row>
    <row r="257" spans="1:10" hidden="1">
      <c r="A257" s="5" t="s">
        <v>95</v>
      </c>
      <c r="B257" s="49" t="s">
        <v>112</v>
      </c>
      <c r="C257" s="1">
        <v>160</v>
      </c>
      <c r="D257" s="1">
        <v>250</v>
      </c>
      <c r="E257" s="51">
        <f t="shared" si="4"/>
        <v>8.3333333333333339</v>
      </c>
      <c r="F257" s="1">
        <v>80</v>
      </c>
      <c r="G257" s="43">
        <v>30</v>
      </c>
      <c r="H257" s="1">
        <v>220</v>
      </c>
      <c r="I257" s="1">
        <v>-30</v>
      </c>
      <c r="J257" s="1">
        <v>5</v>
      </c>
    </row>
    <row r="258" spans="1:10" hidden="1">
      <c r="A258" s="5" t="s">
        <v>95</v>
      </c>
      <c r="B258" s="49" t="s">
        <v>112</v>
      </c>
      <c r="C258" s="1">
        <v>160</v>
      </c>
      <c r="D258" s="1">
        <v>250</v>
      </c>
      <c r="E258" s="51">
        <f t="shared" si="4"/>
        <v>5</v>
      </c>
      <c r="F258" s="1">
        <v>80</v>
      </c>
      <c r="G258" s="43">
        <v>50</v>
      </c>
      <c r="H258" s="1">
        <v>220</v>
      </c>
      <c r="I258" s="1">
        <v>-30</v>
      </c>
      <c r="J258" s="1">
        <v>5</v>
      </c>
    </row>
    <row r="259" spans="1:10" hidden="1">
      <c r="A259" s="5" t="s">
        <v>95</v>
      </c>
      <c r="B259" s="49" t="s">
        <v>112</v>
      </c>
      <c r="C259" s="1">
        <v>160</v>
      </c>
      <c r="D259" s="1">
        <v>250</v>
      </c>
      <c r="E259" s="51">
        <f t="shared" si="4"/>
        <v>2.5</v>
      </c>
      <c r="F259" s="1">
        <v>80</v>
      </c>
      <c r="G259" s="43">
        <v>100</v>
      </c>
      <c r="H259" s="1">
        <v>220</v>
      </c>
      <c r="I259" s="1">
        <v>-30</v>
      </c>
      <c r="J259" s="1">
        <v>5</v>
      </c>
    </row>
    <row r="260" spans="1:10" hidden="1">
      <c r="A260" s="5" t="s">
        <v>95</v>
      </c>
      <c r="B260" s="49" t="s">
        <v>112</v>
      </c>
      <c r="C260" s="1">
        <v>160</v>
      </c>
      <c r="D260" s="1">
        <v>250</v>
      </c>
      <c r="E260" s="51">
        <f t="shared" si="4"/>
        <v>1.5625</v>
      </c>
      <c r="F260" s="1">
        <v>80</v>
      </c>
      <c r="G260" s="43">
        <v>160</v>
      </c>
      <c r="H260" s="1">
        <v>220</v>
      </c>
      <c r="I260" s="1">
        <v>-30</v>
      </c>
      <c r="J260" s="1">
        <v>5</v>
      </c>
    </row>
    <row r="261" spans="1:10" hidden="1">
      <c r="A261" s="5" t="s">
        <v>95</v>
      </c>
      <c r="B261" s="49" t="s">
        <v>113</v>
      </c>
      <c r="C261" s="1">
        <v>250</v>
      </c>
      <c r="D261" s="1">
        <v>400</v>
      </c>
      <c r="E261" s="51">
        <f t="shared" si="4"/>
        <v>20</v>
      </c>
      <c r="F261" s="1">
        <v>100</v>
      </c>
      <c r="G261" s="43">
        <v>20</v>
      </c>
      <c r="H261" s="1">
        <v>240</v>
      </c>
      <c r="I261" s="1">
        <v>-30</v>
      </c>
      <c r="J261" s="1">
        <v>5</v>
      </c>
    </row>
    <row r="262" spans="1:10" hidden="1">
      <c r="A262" s="5" t="s">
        <v>95</v>
      </c>
      <c r="B262" s="49" t="s">
        <v>113</v>
      </c>
      <c r="C262" s="1">
        <v>250</v>
      </c>
      <c r="D262" s="1">
        <v>400</v>
      </c>
      <c r="E262" s="51">
        <f t="shared" si="4"/>
        <v>13.333333333333334</v>
      </c>
      <c r="F262" s="1">
        <v>100</v>
      </c>
      <c r="G262" s="43">
        <v>30</v>
      </c>
      <c r="H262" s="1">
        <v>240</v>
      </c>
      <c r="I262" s="1">
        <v>-30</v>
      </c>
      <c r="J262" s="1">
        <v>5</v>
      </c>
    </row>
    <row r="263" spans="1:10" hidden="1">
      <c r="A263" s="5" t="s">
        <v>95</v>
      </c>
      <c r="B263" s="49" t="s">
        <v>113</v>
      </c>
      <c r="C263" s="1">
        <v>250</v>
      </c>
      <c r="D263" s="1">
        <v>400</v>
      </c>
      <c r="E263" s="51">
        <f t="shared" si="4"/>
        <v>8</v>
      </c>
      <c r="F263" s="1">
        <v>100</v>
      </c>
      <c r="G263" s="43">
        <v>50</v>
      </c>
      <c r="H263" s="1">
        <v>240</v>
      </c>
      <c r="I263" s="1">
        <v>-30</v>
      </c>
      <c r="J263" s="1">
        <v>5</v>
      </c>
    </row>
    <row r="264" spans="1:10" hidden="1">
      <c r="A264" s="5" t="s">
        <v>95</v>
      </c>
      <c r="B264" s="49" t="s">
        <v>113</v>
      </c>
      <c r="C264" s="1">
        <v>250</v>
      </c>
      <c r="D264" s="1">
        <v>400</v>
      </c>
      <c r="E264" s="51">
        <f t="shared" si="4"/>
        <v>4</v>
      </c>
      <c r="F264" s="1">
        <v>100</v>
      </c>
      <c r="G264" s="43">
        <v>100</v>
      </c>
      <c r="H264" s="1">
        <v>240</v>
      </c>
      <c r="I264" s="1">
        <v>-30</v>
      </c>
      <c r="J264" s="1">
        <v>5</v>
      </c>
    </row>
    <row r="265" spans="1:10" hidden="1">
      <c r="A265" s="5" t="s">
        <v>95</v>
      </c>
      <c r="B265" s="49" t="s">
        <v>113</v>
      </c>
      <c r="C265" s="1">
        <v>250</v>
      </c>
      <c r="D265" s="1">
        <v>400</v>
      </c>
      <c r="E265" s="51">
        <f t="shared" si="4"/>
        <v>2.5</v>
      </c>
      <c r="F265" s="1">
        <v>100</v>
      </c>
      <c r="G265" s="43">
        <v>160</v>
      </c>
      <c r="H265" s="1">
        <v>240</v>
      </c>
      <c r="I265" s="1">
        <v>-30</v>
      </c>
      <c r="J265" s="1">
        <v>5</v>
      </c>
    </row>
    <row r="266" spans="1:10" hidden="1">
      <c r="A266" s="5" t="s">
        <v>95</v>
      </c>
      <c r="B266" s="49" t="s">
        <v>114</v>
      </c>
      <c r="C266" s="1">
        <v>400</v>
      </c>
      <c r="D266" s="1">
        <v>650</v>
      </c>
      <c r="E266" s="51">
        <f t="shared" si="4"/>
        <v>32.5</v>
      </c>
      <c r="F266" s="1">
        <v>150</v>
      </c>
      <c r="G266" s="43">
        <v>20</v>
      </c>
      <c r="H266" s="5" t="s">
        <v>116</v>
      </c>
      <c r="I266" s="1">
        <v>-30</v>
      </c>
      <c r="J266" s="1">
        <v>5</v>
      </c>
    </row>
    <row r="267" spans="1:10" hidden="1">
      <c r="A267" s="5" t="s">
        <v>95</v>
      </c>
      <c r="B267" s="49" t="s">
        <v>115</v>
      </c>
      <c r="C267" s="1">
        <v>650</v>
      </c>
      <c r="D267" s="1">
        <v>1000</v>
      </c>
      <c r="E267" s="51">
        <f t="shared" si="4"/>
        <v>50</v>
      </c>
      <c r="F267" s="1">
        <v>150</v>
      </c>
      <c r="G267" s="43">
        <v>20</v>
      </c>
      <c r="H267" s="5" t="s">
        <v>116</v>
      </c>
      <c r="I267" s="1">
        <v>-30</v>
      </c>
      <c r="J267" s="1">
        <v>5</v>
      </c>
    </row>
    <row r="268" spans="1:10" hidden="1">
      <c r="A268" s="5" t="s">
        <v>95</v>
      </c>
      <c r="B268" s="49" t="s">
        <v>115</v>
      </c>
      <c r="C268" s="1">
        <v>650</v>
      </c>
      <c r="D268" s="1">
        <v>1000</v>
      </c>
      <c r="E268" s="51">
        <v>10</v>
      </c>
      <c r="F268" s="1">
        <v>150</v>
      </c>
      <c r="G268" s="43">
        <v>100</v>
      </c>
    </row>
    <row r="269" spans="1:10" hidden="1">
      <c r="A269" s="5" t="s">
        <v>95</v>
      </c>
      <c r="B269" s="49" t="s">
        <v>115</v>
      </c>
      <c r="C269" s="1">
        <v>650</v>
      </c>
      <c r="D269" s="1">
        <v>1000</v>
      </c>
      <c r="E269" s="51">
        <v>5</v>
      </c>
      <c r="F269" s="1">
        <v>150</v>
      </c>
      <c r="G269" s="43">
        <v>200</v>
      </c>
    </row>
  </sheetData>
  <autoFilter ref="A2:J269">
    <filterColumn colId="1">
      <filters>
        <filter val="RABO"/>
      </filters>
    </filterColumn>
    <filterColumn colId="3">
      <customFilters>
        <customFilter operator="greaterThanOrEqual" val="189"/>
      </customFilters>
    </filterColumn>
    <filterColumn colId="4">
      <customFilters>
        <customFilter operator="lessThanOrEqual" val="36"/>
      </customFilters>
    </filterColumn>
    <filterColumn colId="5">
      <filters>
        <filter val="80"/>
      </filters>
    </filterColumn>
  </autoFilter>
  <customSheetViews>
    <customSheetView guid="{7FBC4D2D-5A33-4F7B-B130-F079BEDB541B}" showAutoFilter="1">
      <selection activeCell="B3" sqref="B3:G3"/>
      <pageMargins left="0.7" right="0.7" top="0.75" bottom="0.75" header="0.3" footer="0.3"/>
      <pageSetup paperSize="9" orientation="portrait" r:id="rId1"/>
      <autoFilter ref="A2:J2"/>
    </customSheetView>
  </customSheetView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Расчет</vt:lpstr>
      <vt:lpstr>Счетчики</vt:lpstr>
      <vt:lpstr>Расчет!Область_печати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Terehov</dc:creator>
  <cp:lastModifiedBy>TerehovOV</cp:lastModifiedBy>
  <cp:lastPrinted>2017-02-16T09:48:25Z</cp:lastPrinted>
  <dcterms:created xsi:type="dcterms:W3CDTF">2013-10-10T04:38:19Z</dcterms:created>
  <dcterms:modified xsi:type="dcterms:W3CDTF">2017-08-17T10:31:25Z</dcterms:modified>
</cp:coreProperties>
</file>